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70" windowWidth="24240" windowHeight="11850" activeTab="2"/>
  </bookViews>
  <sheets>
    <sheet name="Experimental Procedure" sheetId="1" r:id="rId1"/>
    <sheet name="Experimetal observations" sheetId="2" r:id="rId2"/>
    <sheet name="S52 plate 1" sheetId="3" r:id="rId3"/>
    <sheet name="S52-J4 plate 2" sheetId="4" r:id="rId4"/>
    <sheet name="J4 plate 3" sheetId="5" r:id="rId5"/>
  </sheets>
  <calcPr calcId="145621"/>
</workbook>
</file>

<file path=xl/calcChain.xml><?xml version="1.0" encoding="utf-8"?>
<calcChain xmlns="http://schemas.openxmlformats.org/spreadsheetml/2006/main">
  <c r="D74" i="4" l="1"/>
  <c r="E74" i="4"/>
  <c r="G74" i="4"/>
  <c r="H74" i="4"/>
  <c r="J74" i="4"/>
  <c r="K74" i="4"/>
  <c r="M74" i="4"/>
  <c r="N74" i="4"/>
  <c r="D75" i="4"/>
  <c r="E75" i="4"/>
  <c r="G75" i="4"/>
  <c r="H75" i="4"/>
  <c r="J75" i="4"/>
  <c r="K75" i="4"/>
  <c r="M75" i="4"/>
  <c r="N75" i="4"/>
  <c r="D76" i="4"/>
  <c r="E76" i="4"/>
  <c r="G76" i="4"/>
  <c r="H76" i="4"/>
  <c r="J76" i="4"/>
  <c r="K76" i="4"/>
  <c r="M76" i="4"/>
  <c r="N76" i="4"/>
  <c r="D77" i="4"/>
  <c r="E77" i="4"/>
  <c r="G77" i="4"/>
  <c r="H77" i="4"/>
  <c r="J77" i="4"/>
  <c r="K77" i="4"/>
  <c r="M77" i="4"/>
  <c r="N77" i="4"/>
  <c r="D78" i="4"/>
  <c r="E78" i="4"/>
  <c r="G78" i="4"/>
  <c r="H78" i="4"/>
  <c r="J78" i="4"/>
  <c r="K78" i="4"/>
  <c r="M78" i="4"/>
  <c r="N78" i="4"/>
  <c r="D79" i="4"/>
  <c r="E79" i="4"/>
  <c r="G79" i="4"/>
  <c r="H79" i="4"/>
  <c r="J79" i="4"/>
  <c r="K79" i="4"/>
  <c r="M79" i="4"/>
  <c r="N79" i="4"/>
  <c r="D80" i="4"/>
  <c r="E80" i="4"/>
  <c r="G80" i="4"/>
  <c r="H80" i="4"/>
  <c r="J80" i="4"/>
  <c r="K80" i="4"/>
  <c r="M80" i="4"/>
  <c r="N80" i="4"/>
  <c r="D81" i="4"/>
  <c r="E81" i="4"/>
  <c r="G81" i="4"/>
  <c r="H81" i="4"/>
  <c r="J81" i="4"/>
  <c r="K81" i="4"/>
  <c r="M81" i="4"/>
  <c r="N81" i="4"/>
  <c r="D82" i="4"/>
  <c r="E82" i="4"/>
  <c r="G82" i="4"/>
  <c r="H82" i="4"/>
  <c r="J82" i="4"/>
  <c r="K82" i="4"/>
  <c r="M82" i="4"/>
  <c r="N82" i="4"/>
  <c r="D83" i="4"/>
  <c r="E83" i="4"/>
  <c r="G83" i="4"/>
  <c r="H83" i="4"/>
  <c r="J83" i="4"/>
  <c r="K83" i="4"/>
  <c r="M83" i="4"/>
  <c r="N83" i="4"/>
  <c r="E73" i="4"/>
  <c r="G73" i="4"/>
  <c r="H73" i="4"/>
  <c r="J73" i="4"/>
  <c r="K73" i="4"/>
  <c r="M73" i="4"/>
  <c r="N73" i="4"/>
  <c r="D73" i="4"/>
  <c r="H68" i="5"/>
  <c r="C69" i="5"/>
  <c r="D69" i="5"/>
  <c r="E69" i="5"/>
  <c r="F69" i="5"/>
  <c r="G69" i="5"/>
  <c r="H69" i="5"/>
  <c r="I69" i="5"/>
  <c r="J69" i="5"/>
  <c r="K69" i="5"/>
  <c r="L69" i="5"/>
  <c r="M69" i="5"/>
  <c r="N69" i="5"/>
  <c r="C70" i="5"/>
  <c r="D70" i="5"/>
  <c r="E70" i="5"/>
  <c r="F70" i="5"/>
  <c r="G70" i="5"/>
  <c r="H70" i="5"/>
  <c r="I70" i="5"/>
  <c r="J70" i="5"/>
  <c r="K70" i="5"/>
  <c r="L70" i="5"/>
  <c r="M70" i="5"/>
  <c r="N70" i="5"/>
  <c r="C71" i="5"/>
  <c r="D71" i="5"/>
  <c r="E71" i="5"/>
  <c r="F71" i="5"/>
  <c r="G71" i="5"/>
  <c r="H71" i="5"/>
  <c r="I71" i="5"/>
  <c r="J71" i="5"/>
  <c r="K71" i="5"/>
  <c r="L71" i="5"/>
  <c r="M71" i="5"/>
  <c r="N71" i="5"/>
  <c r="C72" i="5"/>
  <c r="D72" i="5"/>
  <c r="E72" i="5"/>
  <c r="F72" i="5"/>
  <c r="G72" i="5"/>
  <c r="H72" i="5"/>
  <c r="I72" i="5"/>
  <c r="J72" i="5"/>
  <c r="K72" i="5"/>
  <c r="L72" i="5"/>
  <c r="M72" i="5"/>
  <c r="N72" i="5"/>
  <c r="C73" i="5"/>
  <c r="D73" i="5"/>
  <c r="E73" i="5"/>
  <c r="F73" i="5"/>
  <c r="G73" i="5"/>
  <c r="H73" i="5"/>
  <c r="I73" i="5"/>
  <c r="J73" i="5"/>
  <c r="K73" i="5"/>
  <c r="L73" i="5"/>
  <c r="M73" i="5"/>
  <c r="N73" i="5"/>
  <c r="C74" i="5"/>
  <c r="D74" i="5"/>
  <c r="E74" i="5"/>
  <c r="F74" i="5"/>
  <c r="G74" i="5"/>
  <c r="H74" i="5"/>
  <c r="I74" i="5"/>
  <c r="J74" i="5"/>
  <c r="K74" i="5"/>
  <c r="L74" i="5"/>
  <c r="M74" i="5"/>
  <c r="N74" i="5"/>
  <c r="C75" i="5"/>
  <c r="D75" i="5"/>
  <c r="E75" i="5"/>
  <c r="F75" i="5"/>
  <c r="G75" i="5"/>
  <c r="H75" i="5"/>
  <c r="I75" i="5"/>
  <c r="J75" i="5"/>
  <c r="K75" i="5"/>
  <c r="L75" i="5"/>
  <c r="M75" i="5"/>
  <c r="N75" i="5"/>
  <c r="C69" i="3"/>
  <c r="D69" i="3"/>
  <c r="E69" i="3"/>
  <c r="F69" i="3"/>
  <c r="G69" i="3"/>
  <c r="H69" i="3"/>
  <c r="I69" i="3"/>
  <c r="J69" i="3"/>
  <c r="K69" i="3"/>
  <c r="L69" i="3"/>
  <c r="M69" i="3"/>
  <c r="N69" i="3"/>
  <c r="C70" i="3"/>
  <c r="D70" i="3"/>
  <c r="E70" i="3"/>
  <c r="F70" i="3"/>
  <c r="G70" i="3"/>
  <c r="H70" i="3"/>
  <c r="I70" i="3"/>
  <c r="J70" i="3"/>
  <c r="K70" i="3"/>
  <c r="L70" i="3"/>
  <c r="M70" i="3"/>
  <c r="N70" i="3"/>
  <c r="C71" i="3"/>
  <c r="D71" i="3"/>
  <c r="E71" i="3"/>
  <c r="F71" i="3"/>
  <c r="G71" i="3"/>
  <c r="H71" i="3"/>
  <c r="I71" i="3"/>
  <c r="J71" i="3"/>
  <c r="K71" i="3"/>
  <c r="L71" i="3"/>
  <c r="M71" i="3"/>
  <c r="N71" i="3"/>
  <c r="C72" i="3"/>
  <c r="D72" i="3"/>
  <c r="E72" i="3"/>
  <c r="F72" i="3"/>
  <c r="G72" i="3"/>
  <c r="H72" i="3"/>
  <c r="I72" i="3"/>
  <c r="J72" i="3"/>
  <c r="K72" i="3"/>
  <c r="L72" i="3"/>
  <c r="M72" i="3"/>
  <c r="N72" i="3"/>
  <c r="C73" i="3"/>
  <c r="D73" i="3"/>
  <c r="E73" i="3"/>
  <c r="F73" i="3"/>
  <c r="G73" i="3"/>
  <c r="H73" i="3"/>
  <c r="I73" i="3"/>
  <c r="J73" i="3"/>
  <c r="K73" i="3"/>
  <c r="L73" i="3"/>
  <c r="M73" i="3"/>
  <c r="N73" i="3"/>
  <c r="C74" i="3"/>
  <c r="D74" i="3"/>
  <c r="E74" i="3"/>
  <c r="F74" i="3"/>
  <c r="G74" i="3"/>
  <c r="H74" i="3"/>
  <c r="I74" i="3"/>
  <c r="J74" i="3"/>
  <c r="K74" i="3"/>
  <c r="L74" i="3"/>
  <c r="M74" i="3"/>
  <c r="N74" i="3"/>
  <c r="C75" i="3"/>
  <c r="D75" i="3"/>
  <c r="E75" i="3"/>
  <c r="F75" i="3"/>
  <c r="G75" i="3"/>
  <c r="H75" i="3"/>
  <c r="I75" i="3"/>
  <c r="J75" i="3"/>
  <c r="K75" i="3"/>
  <c r="L75" i="3"/>
  <c r="M75" i="3"/>
  <c r="N75" i="3"/>
  <c r="D68" i="5"/>
  <c r="E68" i="5"/>
  <c r="F68" i="5"/>
  <c r="G68" i="5"/>
  <c r="I68" i="5"/>
  <c r="J68" i="5"/>
  <c r="K68" i="5"/>
  <c r="L68" i="5"/>
  <c r="M68" i="5"/>
  <c r="N68" i="5"/>
  <c r="D68" i="3"/>
  <c r="E68" i="3"/>
  <c r="F68" i="3"/>
  <c r="G68" i="3"/>
  <c r="H68" i="3"/>
  <c r="I68" i="3"/>
  <c r="J68" i="3"/>
  <c r="K68" i="3"/>
  <c r="L68" i="3"/>
  <c r="M68" i="3"/>
  <c r="N68" i="3"/>
  <c r="C68" i="5"/>
  <c r="C68" i="3"/>
  <c r="C31" i="4"/>
  <c r="D31" i="4"/>
  <c r="E31" i="4"/>
  <c r="F31" i="4"/>
  <c r="G31" i="4"/>
  <c r="H31" i="4"/>
  <c r="I31" i="4"/>
  <c r="J31" i="4"/>
  <c r="K31" i="4"/>
  <c r="L31" i="4"/>
  <c r="M31" i="4"/>
  <c r="N31" i="4"/>
  <c r="C32" i="4"/>
  <c r="D32" i="4"/>
  <c r="E32" i="4"/>
  <c r="F32" i="4"/>
  <c r="G32" i="4"/>
  <c r="H32" i="4"/>
  <c r="I32" i="4"/>
  <c r="J32" i="4"/>
  <c r="K32" i="4"/>
  <c r="L32" i="4"/>
  <c r="M32" i="4"/>
  <c r="N32" i="4"/>
  <c r="C33" i="4"/>
  <c r="D33" i="4"/>
  <c r="E33" i="4"/>
  <c r="F33" i="4"/>
  <c r="G33" i="4"/>
  <c r="H33" i="4"/>
  <c r="I33" i="4"/>
  <c r="J33" i="4"/>
  <c r="K33" i="4"/>
  <c r="L33" i="4"/>
  <c r="M33" i="4"/>
  <c r="N33" i="4"/>
  <c r="C34" i="4"/>
  <c r="D34" i="4"/>
  <c r="E34" i="4"/>
  <c r="F34" i="4"/>
  <c r="G34" i="4"/>
  <c r="H34" i="4"/>
  <c r="I34" i="4"/>
  <c r="J34" i="4"/>
  <c r="K34" i="4"/>
  <c r="L34" i="4"/>
  <c r="M34" i="4"/>
  <c r="N34" i="4"/>
  <c r="C35" i="4"/>
  <c r="D35" i="4"/>
  <c r="E35" i="4"/>
  <c r="F35" i="4"/>
  <c r="G35" i="4"/>
  <c r="H35" i="4"/>
  <c r="I35" i="4"/>
  <c r="J35" i="4"/>
  <c r="K35" i="4"/>
  <c r="L35" i="4"/>
  <c r="M35" i="4"/>
  <c r="N35" i="4"/>
  <c r="C36" i="4"/>
  <c r="D36" i="4"/>
  <c r="E36" i="4"/>
  <c r="F36" i="4"/>
  <c r="G36" i="4"/>
  <c r="H36" i="4"/>
  <c r="I36" i="4"/>
  <c r="J36" i="4"/>
  <c r="K36" i="4"/>
  <c r="L36" i="4"/>
  <c r="M36" i="4"/>
  <c r="N36" i="4"/>
  <c r="C37" i="4"/>
  <c r="D37" i="4"/>
  <c r="E37" i="4"/>
  <c r="F37" i="4"/>
  <c r="G37" i="4"/>
  <c r="H37" i="4"/>
  <c r="I37" i="4"/>
  <c r="J37" i="4"/>
  <c r="K37" i="4"/>
  <c r="L37" i="4"/>
  <c r="M37" i="4"/>
  <c r="N37" i="4"/>
  <c r="C31" i="5"/>
  <c r="D31" i="5"/>
  <c r="E31" i="5"/>
  <c r="F31" i="5"/>
  <c r="G31" i="5"/>
  <c r="H31" i="5"/>
  <c r="I31" i="5"/>
  <c r="J31" i="5"/>
  <c r="K31" i="5"/>
  <c r="L31" i="5"/>
  <c r="M31" i="5"/>
  <c r="N31" i="5"/>
  <c r="C32" i="5"/>
  <c r="D32" i="5"/>
  <c r="E32" i="5"/>
  <c r="F32" i="5"/>
  <c r="G32" i="5"/>
  <c r="H32" i="5"/>
  <c r="I32" i="5"/>
  <c r="J32" i="5"/>
  <c r="K32" i="5"/>
  <c r="L32" i="5"/>
  <c r="M32" i="5"/>
  <c r="N32" i="5"/>
  <c r="C33" i="5"/>
  <c r="D33" i="5"/>
  <c r="E33" i="5"/>
  <c r="F33" i="5"/>
  <c r="G33" i="5"/>
  <c r="H33" i="5"/>
  <c r="I33" i="5"/>
  <c r="J33" i="5"/>
  <c r="K33" i="5"/>
  <c r="L33" i="5"/>
  <c r="M33" i="5"/>
  <c r="N33" i="5"/>
  <c r="C34" i="5"/>
  <c r="D34" i="5"/>
  <c r="E34" i="5"/>
  <c r="F34" i="5"/>
  <c r="G34" i="5"/>
  <c r="H34" i="5"/>
  <c r="I34" i="5"/>
  <c r="J34" i="5"/>
  <c r="K34" i="5"/>
  <c r="L34" i="5"/>
  <c r="M34" i="5"/>
  <c r="N34" i="5"/>
  <c r="C35" i="5"/>
  <c r="D35" i="5"/>
  <c r="E35" i="5"/>
  <c r="F35" i="5"/>
  <c r="G35" i="5"/>
  <c r="H35" i="5"/>
  <c r="I35" i="5"/>
  <c r="J35" i="5"/>
  <c r="K35" i="5"/>
  <c r="L35" i="5"/>
  <c r="M35" i="5"/>
  <c r="N35" i="5"/>
  <c r="C36" i="5"/>
  <c r="D36" i="5"/>
  <c r="E36" i="5"/>
  <c r="F36" i="5"/>
  <c r="G36" i="5"/>
  <c r="H36" i="5"/>
  <c r="I36" i="5"/>
  <c r="J36" i="5"/>
  <c r="K36" i="5"/>
  <c r="L36" i="5"/>
  <c r="M36" i="5"/>
  <c r="N36" i="5"/>
  <c r="C37" i="5"/>
  <c r="D37" i="5"/>
  <c r="E37" i="5"/>
  <c r="F37" i="5"/>
  <c r="G37" i="5"/>
  <c r="H37" i="5"/>
  <c r="I37" i="5"/>
  <c r="J37" i="5"/>
  <c r="K37" i="5"/>
  <c r="L37" i="5"/>
  <c r="M37" i="5"/>
  <c r="N37" i="5"/>
  <c r="C31" i="3"/>
  <c r="D31" i="3"/>
  <c r="E31" i="3"/>
  <c r="F31" i="3"/>
  <c r="G31" i="3"/>
  <c r="H31" i="3"/>
  <c r="I31" i="3"/>
  <c r="J31" i="3"/>
  <c r="K31" i="3"/>
  <c r="L31" i="3"/>
  <c r="M31" i="3"/>
  <c r="N31" i="3"/>
  <c r="C32" i="3"/>
  <c r="D32" i="3"/>
  <c r="E32" i="3"/>
  <c r="F32" i="3"/>
  <c r="G32" i="3"/>
  <c r="H32" i="3"/>
  <c r="I32" i="3"/>
  <c r="J32" i="3"/>
  <c r="K32" i="3"/>
  <c r="L32" i="3"/>
  <c r="M32" i="3"/>
  <c r="N32" i="3"/>
  <c r="C33" i="3"/>
  <c r="D33" i="3"/>
  <c r="E33" i="3"/>
  <c r="F33" i="3"/>
  <c r="G33" i="3"/>
  <c r="H33" i="3"/>
  <c r="I33" i="3"/>
  <c r="J33" i="3"/>
  <c r="K33" i="3"/>
  <c r="L33" i="3"/>
  <c r="M33" i="3"/>
  <c r="N33" i="3"/>
  <c r="C34" i="3"/>
  <c r="D34" i="3"/>
  <c r="E34" i="3"/>
  <c r="F34" i="3"/>
  <c r="G34" i="3"/>
  <c r="H34" i="3"/>
  <c r="I34" i="3"/>
  <c r="J34" i="3"/>
  <c r="K34" i="3"/>
  <c r="L34" i="3"/>
  <c r="M34" i="3"/>
  <c r="N34" i="3"/>
  <c r="C35" i="3"/>
  <c r="D35" i="3"/>
  <c r="E35" i="3"/>
  <c r="F35" i="3"/>
  <c r="G35" i="3"/>
  <c r="H35" i="3"/>
  <c r="I35" i="3"/>
  <c r="J35" i="3"/>
  <c r="K35" i="3"/>
  <c r="L35" i="3"/>
  <c r="M35" i="3"/>
  <c r="N35" i="3"/>
  <c r="C36" i="3"/>
  <c r="D36" i="3"/>
  <c r="E36" i="3"/>
  <c r="F36" i="3"/>
  <c r="G36" i="3"/>
  <c r="H36" i="3"/>
  <c r="I36" i="3"/>
  <c r="J36" i="3"/>
  <c r="K36" i="3"/>
  <c r="L36" i="3"/>
  <c r="M36" i="3"/>
  <c r="N36" i="3"/>
  <c r="C37" i="3"/>
  <c r="D37" i="3"/>
  <c r="E37" i="3"/>
  <c r="F37" i="3"/>
  <c r="G37" i="3"/>
  <c r="H37" i="3"/>
  <c r="I37" i="3"/>
  <c r="J37" i="3"/>
  <c r="K37" i="3"/>
  <c r="L37" i="3"/>
  <c r="M37" i="3"/>
  <c r="N37" i="3"/>
  <c r="D30" i="4"/>
  <c r="E30" i="4"/>
  <c r="F30" i="4"/>
  <c r="G30" i="4"/>
  <c r="H30" i="4"/>
  <c r="I30" i="4"/>
  <c r="J30" i="4"/>
  <c r="K30" i="4"/>
  <c r="L30" i="4"/>
  <c r="M30" i="4"/>
  <c r="N30" i="4"/>
  <c r="D30" i="5"/>
  <c r="E30" i="5"/>
  <c r="F30" i="5"/>
  <c r="G30" i="5"/>
  <c r="H30" i="5"/>
  <c r="I30" i="5"/>
  <c r="J30" i="5"/>
  <c r="K30" i="5"/>
  <c r="L30" i="5"/>
  <c r="M30" i="5"/>
  <c r="N30" i="5"/>
  <c r="D30" i="3"/>
  <c r="E30" i="3"/>
  <c r="F30" i="3"/>
  <c r="G30" i="3"/>
  <c r="H30" i="3"/>
  <c r="I30" i="3"/>
  <c r="J30" i="3"/>
  <c r="K30" i="3"/>
  <c r="L30" i="3"/>
  <c r="M30" i="3"/>
  <c r="N30" i="3"/>
  <c r="C30" i="4"/>
  <c r="C30" i="5"/>
  <c r="C30" i="3"/>
  <c r="O15" i="1" l="1"/>
  <c r="Q15" i="1" s="1"/>
  <c r="K22" i="1" l="1"/>
  <c r="H22" i="1" s="1"/>
  <c r="O14" i="1"/>
  <c r="Q14" i="1" s="1"/>
</calcChain>
</file>

<file path=xl/sharedStrings.xml><?xml version="1.0" encoding="utf-8"?>
<sst xmlns="http://schemas.openxmlformats.org/spreadsheetml/2006/main" count="275" uniqueCount="102">
  <si>
    <t>Aim(s)</t>
  </si>
  <si>
    <t>Day 1</t>
  </si>
  <si>
    <t>Friday</t>
  </si>
  <si>
    <t>Resuspend in (ml media)</t>
  </si>
  <si>
    <t>Cell density/ml</t>
  </si>
  <si>
    <t>cells/well</t>
  </si>
  <si>
    <t>#1</t>
  </si>
  <si>
    <t>RNA stock</t>
  </si>
  <si>
    <t>Day 4</t>
  </si>
  <si>
    <t>Monday</t>
  </si>
  <si>
    <t>Dilute to cells/ml</t>
  </si>
  <si>
    <r>
      <t xml:space="preserve">cells/well (100 </t>
    </r>
    <r>
      <rPr>
        <sz val="11"/>
        <color theme="1"/>
        <rFont val="Calibri"/>
        <family val="2"/>
      </rPr>
      <t>µl seeded)</t>
    </r>
  </si>
  <si>
    <t>Perform 2-fold diluton series</t>
  </si>
  <si>
    <t>Incubate 48h</t>
  </si>
  <si>
    <t>Seed cells for infection (Huh7)</t>
  </si>
  <si>
    <t>Day 6</t>
  </si>
  <si>
    <t>Wednesday</t>
  </si>
  <si>
    <t>Wash cells 2x (&lt; 100 µl PBS)</t>
  </si>
  <si>
    <t>TAKE OUT OF CATIII</t>
  </si>
  <si>
    <t>Wash 3-4x PBS</t>
  </si>
  <si>
    <t>Primary Ab o/n</t>
  </si>
  <si>
    <t>Secondary Ab 4h</t>
  </si>
  <si>
    <t>Inhibitor</t>
  </si>
  <si>
    <r>
      <t>Concentration</t>
    </r>
    <r>
      <rPr>
        <sz val="11"/>
        <color theme="1"/>
        <rFont val="Calibri"/>
        <family val="2"/>
      </rPr>
      <t xml:space="preserve"> (0.25 % DMSO)</t>
    </r>
  </si>
  <si>
    <t>nM</t>
  </si>
  <si>
    <t>10 µg</t>
  </si>
  <si>
    <t>Perform 1:4 dilutions (50 in 150)</t>
  </si>
  <si>
    <t>Move supernatant (unclarified, 100ul) onto 2-fold dilution wells</t>
  </si>
  <si>
    <t>Remove remaining media -&gt; waste, wash 1 x PBS and fix in PFA</t>
  </si>
  <si>
    <t>Remove from CatIII, wash and store in 180ul PBS</t>
  </si>
  <si>
    <t>TC</t>
  </si>
  <si>
    <t>DCV</t>
  </si>
  <si>
    <r>
      <t>Electroporate 10 µg</t>
    </r>
    <r>
      <rPr>
        <sz val="11"/>
        <color theme="1"/>
        <rFont val="Calibri"/>
        <family val="2"/>
      </rPr>
      <t xml:space="preserve"> RNA into cells (9.5 </t>
    </r>
    <r>
      <rPr>
        <sz val="11"/>
        <color theme="1"/>
        <rFont val="Arial"/>
        <family val="2"/>
      </rPr>
      <t>µ</t>
    </r>
    <r>
      <rPr>
        <sz val="11"/>
        <color theme="1"/>
        <rFont val="Calibri"/>
        <family val="2"/>
      </rPr>
      <t>l)</t>
    </r>
  </si>
  <si>
    <t>Fix in 100 µl 4% PFA</t>
  </si>
  <si>
    <t>Image and analysis</t>
  </si>
  <si>
    <t>RIM</t>
  </si>
  <si>
    <t>12-point IC50 curves for each compound, 1/2 log10 dilutions (x3.16)</t>
  </si>
  <si>
    <t>µM</t>
  </si>
  <si>
    <t>1/4 log10 (x1.77)</t>
  </si>
  <si>
    <t>1/2 log10 (x3.16)</t>
  </si>
  <si>
    <t>Incubate 6h</t>
  </si>
  <si>
    <t xml:space="preserve">Exp #017 - </t>
  </si>
  <si>
    <t>Test Lead and key p7i for activity against gt3a p7 using S52-JFH1</t>
  </si>
  <si>
    <t>S52-JFH1</t>
  </si>
  <si>
    <t>10.3 µl</t>
  </si>
  <si>
    <t>aliquot - 08/01/15</t>
  </si>
  <si>
    <t>Drug plate 1; S52-JFH1</t>
  </si>
  <si>
    <t>Drug plate 2; S52-JFH1</t>
  </si>
  <si>
    <t>JK3/32</t>
  </si>
  <si>
    <t>JK3/34</t>
  </si>
  <si>
    <t>JK3/42</t>
  </si>
  <si>
    <t>1 log10 (x10)</t>
  </si>
  <si>
    <t>1191-108</t>
  </si>
  <si>
    <t>old</t>
  </si>
  <si>
    <t>new</t>
  </si>
  <si>
    <t>Drug plate 1; J4-JFH1</t>
  </si>
  <si>
    <t>J4-JFH1</t>
  </si>
  <si>
    <t>Compare to J4-JFH1</t>
  </si>
  <si>
    <t>Compare old/new aliquots of JK3-32</t>
  </si>
  <si>
    <t>#2</t>
  </si>
  <si>
    <r>
      <t xml:space="preserve">9.6 </t>
    </r>
    <r>
      <rPr>
        <sz val="10"/>
        <color theme="1"/>
        <rFont val="Calibri"/>
        <family val="2"/>
      </rPr>
      <t>µ</t>
    </r>
    <r>
      <rPr>
        <sz val="8.5"/>
        <color theme="1"/>
        <rFont val="Arial"/>
        <family val="2"/>
      </rPr>
      <t>l</t>
    </r>
  </si>
  <si>
    <t>aliquot - 22/01/15</t>
  </si>
  <si>
    <t>267V</t>
  </si>
  <si>
    <t>Huh7</t>
  </si>
  <si>
    <t>69.5 x 10^4/mL</t>
  </si>
  <si>
    <t>Resuspend in 1.3mL to 1 x 10^7/mL</t>
  </si>
  <si>
    <t>1191-108 - strongly coloured and very insoluble at higher concentrations.</t>
  </si>
  <si>
    <t>Barcode: 2015y5m18d10h32</t>
  </si>
  <si>
    <t>Time Stamp:</t>
  </si>
  <si>
    <t>Elapsed:</t>
  </si>
  <si>
    <t>hours</t>
  </si>
  <si>
    <t>Red Object Count (1/Well)</t>
  </si>
  <si>
    <t>A</t>
  </si>
  <si>
    <t>B</t>
  </si>
  <si>
    <t>C</t>
  </si>
  <si>
    <t>D</t>
  </si>
  <si>
    <t>E</t>
  </si>
  <si>
    <t>F</t>
  </si>
  <si>
    <t>G</t>
  </si>
  <si>
    <t>H</t>
  </si>
  <si>
    <t>Std Error</t>
  </si>
  <si>
    <t>Barcode: 2015y5m18d11h9</t>
  </si>
  <si>
    <t>Barcode: 2015y5m18d11h33</t>
  </si>
  <si>
    <t>% Error</t>
  </si>
  <si>
    <t>IC50 1075 nM</t>
  </si>
  <si>
    <t>IC50 &gt;4 uM</t>
  </si>
  <si>
    <t>JK3-34</t>
  </si>
  <si>
    <t>JK3-42</t>
  </si>
  <si>
    <t>IC50 &gt;400 nM</t>
  </si>
  <si>
    <t>IC50 &gt;4uM</t>
  </si>
  <si>
    <t>IC50 22.5 uM</t>
  </si>
  <si>
    <t>JK3-32 (old)</t>
  </si>
  <si>
    <t>IC50 242 nM</t>
  </si>
  <si>
    <t>IC50 &gt;40 uM</t>
  </si>
  <si>
    <t>? Weird curve again!</t>
  </si>
  <si>
    <t>IC50 641.9 nM</t>
  </si>
  <si>
    <t>IC50 834.4 nM</t>
  </si>
  <si>
    <t>IC50 828.4 nM</t>
  </si>
  <si>
    <t>IC50 1126 nM</t>
  </si>
  <si>
    <t>JK3-32 (new)</t>
  </si>
  <si>
    <t>gt3a</t>
  </si>
  <si>
    <t>gt1b - 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</si>
</sst>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00610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</font>
    <font>
      <sz val="8.5"/>
      <color theme="1"/>
      <name val="Arial"/>
      <family val="2"/>
    </font>
    <font>
      <sz val="10"/>
      <color rgb="FF9C000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8" fillId="3" borderId="0" applyNumberFormat="0" applyBorder="0" applyAlignment="0" applyProtection="0"/>
  </cellStyleXfs>
  <cellXfs count="25">
    <xf numFmtId="0" fontId="0" fillId="0" borderId="0" xfId="0"/>
    <xf numFmtId="0" fontId="1" fillId="0" borderId="0" xfId="0" applyFont="1"/>
    <xf numFmtId="14" fontId="1" fillId="0" borderId="0" xfId="0" applyNumberFormat="1" applyFont="1"/>
    <xf numFmtId="11" fontId="0" fillId="0" borderId="0" xfId="0" applyNumberFormat="1"/>
    <xf numFmtId="14" fontId="0" fillId="0" borderId="0" xfId="0" applyNumberFormat="1"/>
    <xf numFmtId="0" fontId="0" fillId="0" borderId="0" xfId="0" applyBorder="1"/>
    <xf numFmtId="0" fontId="3" fillId="2" borderId="1" xfId="1" applyBorder="1"/>
    <xf numFmtId="0" fontId="4" fillId="0" borderId="0" xfId="0" applyFont="1"/>
    <xf numFmtId="3" fontId="3" fillId="2" borderId="1" xfId="1" applyNumberFormat="1" applyBorder="1"/>
    <xf numFmtId="0" fontId="2" fillId="0" borderId="0" xfId="0" applyFont="1"/>
    <xf numFmtId="0" fontId="2" fillId="0" borderId="0" xfId="0" applyFont="1" applyBorder="1"/>
    <xf numFmtId="0" fontId="2" fillId="0" borderId="0" xfId="0" applyFont="1" applyFill="1" applyBorder="1"/>
    <xf numFmtId="0" fontId="0" fillId="0" borderId="1" xfId="0" applyBorder="1"/>
    <xf numFmtId="22" fontId="0" fillId="0" borderId="0" xfId="0" applyNumberFormat="1"/>
    <xf numFmtId="9" fontId="0" fillId="0" borderId="0" xfId="0" applyNumberFormat="1"/>
    <xf numFmtId="0" fontId="8" fillId="3" borderId="0" xfId="2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8" fillId="3" borderId="5" xfId="2" applyBorder="1"/>
    <xf numFmtId="0" fontId="8" fillId="3" borderId="4" xfId="2" applyBorder="1"/>
    <xf numFmtId="0" fontId="0" fillId="0" borderId="6" xfId="0" applyBorder="1"/>
    <xf numFmtId="0" fontId="0" fillId="0" borderId="7" xfId="0" applyBorder="1"/>
    <xf numFmtId="0" fontId="8" fillId="3" borderId="7" xfId="2" applyBorder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S52-JFH1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'S52 plate 1'!$R$78:$Y$78</c:f>
              <c:numCache>
                <c:formatCode>General</c:formatCode>
                <c:ptCount val="8"/>
                <c:pt idx="0">
                  <c:v>100</c:v>
                </c:pt>
                <c:pt idx="1">
                  <c:v>56.5</c:v>
                </c:pt>
                <c:pt idx="2">
                  <c:v>31.9</c:v>
                </c:pt>
                <c:pt idx="3">
                  <c:v>18</c:v>
                </c:pt>
                <c:pt idx="4">
                  <c:v>10</c:v>
                </c:pt>
                <c:pt idx="5">
                  <c:v>5.75</c:v>
                </c:pt>
                <c:pt idx="6">
                  <c:v>3.25</c:v>
                </c:pt>
                <c:pt idx="7">
                  <c:v>1.84</c:v>
                </c:pt>
              </c:numCache>
            </c:numRef>
          </c:cat>
          <c:val>
            <c:numRef>
              <c:f>'S52 plate 1'!$C$68:$C$75</c:f>
              <c:numCache>
                <c:formatCode>General</c:formatCode>
                <c:ptCount val="8"/>
                <c:pt idx="0">
                  <c:v>0.10653118085716627</c:v>
                </c:pt>
                <c:pt idx="1">
                  <c:v>50.438416782758331</c:v>
                </c:pt>
                <c:pt idx="2">
                  <c:v>112.19372285503565</c:v>
                </c:pt>
                <c:pt idx="3">
                  <c:v>85.905105301974928</c:v>
                </c:pt>
                <c:pt idx="4">
                  <c:v>110.0712939441121</c:v>
                </c:pt>
                <c:pt idx="5">
                  <c:v>55.469966401704497</c:v>
                </c:pt>
                <c:pt idx="6">
                  <c:v>182.01261984757846</c:v>
                </c:pt>
                <c:pt idx="7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416448"/>
        <c:axId val="122525568"/>
      </c:barChart>
      <c:catAx>
        <c:axId val="11541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[RIM] </a:t>
                </a:r>
                <a:r>
                  <a:rPr lang="en-GB">
                    <a:latin typeface="Arial"/>
                    <a:cs typeface="Arial"/>
                  </a:rPr>
                  <a:t>µM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2525568"/>
        <c:crosses val="autoZero"/>
        <c:auto val="1"/>
        <c:lblAlgn val="ctr"/>
        <c:lblOffset val="100"/>
        <c:noMultiLvlLbl val="0"/>
      </c:catAx>
      <c:valAx>
        <c:axId val="1225255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% control</a:t>
                </a:r>
                <a:r>
                  <a:rPr lang="en-GB" baseline="0"/>
                  <a:t> infected cells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5416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J4-JFH1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'J4 plate 3'!$S$82:$Z$82</c:f>
              <c:numCache>
                <c:formatCode>General</c:formatCode>
                <c:ptCount val="8"/>
                <c:pt idx="0">
                  <c:v>100</c:v>
                </c:pt>
                <c:pt idx="1">
                  <c:v>56.5</c:v>
                </c:pt>
                <c:pt idx="2">
                  <c:v>31.9</c:v>
                </c:pt>
                <c:pt idx="3">
                  <c:v>18</c:v>
                </c:pt>
                <c:pt idx="4">
                  <c:v>10</c:v>
                </c:pt>
                <c:pt idx="5">
                  <c:v>5.75</c:v>
                </c:pt>
                <c:pt idx="6">
                  <c:v>3.25</c:v>
                </c:pt>
                <c:pt idx="7">
                  <c:v>1.84</c:v>
                </c:pt>
              </c:numCache>
            </c:numRef>
          </c:cat>
          <c:val>
            <c:numRef>
              <c:f>'J4 plate 3'!$C$68:$C$75</c:f>
              <c:numCache>
                <c:formatCode>General</c:formatCode>
                <c:ptCount val="8"/>
                <c:pt idx="0">
                  <c:v>1.2241054613935969</c:v>
                </c:pt>
                <c:pt idx="1">
                  <c:v>71.845574387947266</c:v>
                </c:pt>
                <c:pt idx="2">
                  <c:v>53.766478342749522</c:v>
                </c:pt>
                <c:pt idx="3">
                  <c:v>47.363465160075329</c:v>
                </c:pt>
                <c:pt idx="4">
                  <c:v>51.224105461393599</c:v>
                </c:pt>
                <c:pt idx="5">
                  <c:v>83.427495291902076</c:v>
                </c:pt>
                <c:pt idx="6">
                  <c:v>52.542372881355938</c:v>
                </c:pt>
                <c:pt idx="7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223488"/>
        <c:axId val="40225408"/>
      </c:barChart>
      <c:catAx>
        <c:axId val="4022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[RIM] </a:t>
                </a:r>
                <a:r>
                  <a:rPr lang="en-GB">
                    <a:latin typeface="Arial"/>
                    <a:cs typeface="Arial"/>
                  </a:rPr>
                  <a:t>µM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225408"/>
        <c:crosses val="autoZero"/>
        <c:auto val="1"/>
        <c:lblAlgn val="ctr"/>
        <c:lblOffset val="100"/>
        <c:noMultiLvlLbl val="0"/>
      </c:catAx>
      <c:valAx>
        <c:axId val="40225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% control</a:t>
                </a:r>
                <a:r>
                  <a:rPr lang="en-GB" baseline="0"/>
                  <a:t> infected cells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2234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333375</xdr:colOff>
      <xdr:row>55</xdr:row>
      <xdr:rowOff>104775</xdr:rowOff>
    </xdr:from>
    <xdr:to>
      <xdr:col>23</xdr:col>
      <xdr:colOff>28575</xdr:colOff>
      <xdr:row>72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333375</xdr:colOff>
      <xdr:row>59</xdr:row>
      <xdr:rowOff>104775</xdr:rowOff>
    </xdr:from>
    <xdr:to>
      <xdr:col>24</xdr:col>
      <xdr:colOff>28575</xdr:colOff>
      <xdr:row>76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56"/>
  <sheetViews>
    <sheetView zoomScaleNormal="100" workbookViewId="0">
      <selection activeCell="T10" sqref="T10:AA10"/>
    </sheetView>
  </sheetViews>
  <sheetFormatPr defaultRowHeight="12.75" x14ac:dyDescent="0.2"/>
  <cols>
    <col min="2" max="2" width="10.7109375" bestFit="1" customWidth="1"/>
    <col min="6" max="6" width="10.140625" bestFit="1" customWidth="1"/>
  </cols>
  <sheetData>
    <row r="2" spans="1:29" ht="15" x14ac:dyDescent="0.25">
      <c r="B2" s="1" t="s">
        <v>41</v>
      </c>
    </row>
    <row r="3" spans="1:29" ht="15" x14ac:dyDescent="0.25">
      <c r="A3" s="1" t="s">
        <v>0</v>
      </c>
      <c r="B3" t="s">
        <v>42</v>
      </c>
      <c r="F3" s="7"/>
    </row>
    <row r="4" spans="1:29" x14ac:dyDescent="0.2">
      <c r="B4" t="s">
        <v>57</v>
      </c>
    </row>
    <row r="5" spans="1:29" x14ac:dyDescent="0.2">
      <c r="B5" t="s">
        <v>58</v>
      </c>
    </row>
    <row r="7" spans="1:29" x14ac:dyDescent="0.2">
      <c r="AA7" s="5"/>
    </row>
    <row r="8" spans="1:29" ht="15" x14ac:dyDescent="0.25">
      <c r="S8" s="1" t="s">
        <v>46</v>
      </c>
      <c r="V8" s="5"/>
      <c r="W8" s="5"/>
      <c r="X8" s="5"/>
      <c r="Y8" s="5"/>
      <c r="Z8" s="5"/>
      <c r="AA8" s="5"/>
      <c r="AB8" s="5"/>
    </row>
    <row r="9" spans="1:29" ht="15" x14ac:dyDescent="0.25">
      <c r="S9" t="s">
        <v>22</v>
      </c>
      <c r="T9" t="s">
        <v>23</v>
      </c>
      <c r="V9" s="5"/>
      <c r="W9" s="5"/>
      <c r="X9" s="5"/>
      <c r="Y9" s="5"/>
      <c r="Z9" s="5"/>
      <c r="AB9" s="5"/>
    </row>
    <row r="10" spans="1:29" x14ac:dyDescent="0.2">
      <c r="S10" t="s">
        <v>35</v>
      </c>
      <c r="T10" s="6">
        <v>100</v>
      </c>
      <c r="U10" s="6">
        <v>56.5</v>
      </c>
      <c r="V10" s="6">
        <v>31.9</v>
      </c>
      <c r="W10" s="6">
        <v>18</v>
      </c>
      <c r="X10" s="6">
        <v>10</v>
      </c>
      <c r="Y10" s="6">
        <v>5.75</v>
      </c>
      <c r="Z10" s="6">
        <v>3.25</v>
      </c>
      <c r="AA10" s="6">
        <v>1.84</v>
      </c>
      <c r="AB10" t="s">
        <v>37</v>
      </c>
      <c r="AC10" t="s">
        <v>38</v>
      </c>
    </row>
    <row r="11" spans="1:29" ht="15" x14ac:dyDescent="0.25">
      <c r="A11" s="1" t="s">
        <v>1</v>
      </c>
      <c r="B11" s="1" t="s">
        <v>2</v>
      </c>
      <c r="C11" t="s">
        <v>32</v>
      </c>
      <c r="R11" t="s">
        <v>54</v>
      </c>
      <c r="S11" t="s">
        <v>48</v>
      </c>
      <c r="T11" s="6">
        <v>40000</v>
      </c>
      <c r="U11" s="6">
        <v>4000</v>
      </c>
      <c r="V11" s="6">
        <v>400</v>
      </c>
      <c r="W11" s="6">
        <v>40</v>
      </c>
      <c r="X11" s="6">
        <v>4</v>
      </c>
      <c r="Y11" s="6">
        <v>0.4</v>
      </c>
      <c r="Z11" s="6">
        <v>0.04</v>
      </c>
      <c r="AA11" s="6">
        <v>0</v>
      </c>
      <c r="AB11" s="9" t="s">
        <v>24</v>
      </c>
      <c r="AC11" t="s">
        <v>51</v>
      </c>
    </row>
    <row r="12" spans="1:29" ht="15" x14ac:dyDescent="0.25">
      <c r="A12" s="1"/>
      <c r="B12" s="2">
        <v>42132</v>
      </c>
      <c r="R12" t="s">
        <v>54</v>
      </c>
      <c r="S12" t="s">
        <v>48</v>
      </c>
      <c r="T12" s="6">
        <v>40000</v>
      </c>
      <c r="U12" s="6">
        <v>4000</v>
      </c>
      <c r="V12" s="6">
        <v>400</v>
      </c>
      <c r="W12" s="6">
        <v>40</v>
      </c>
      <c r="X12" s="6">
        <v>4</v>
      </c>
      <c r="Y12" s="6">
        <v>0.4</v>
      </c>
      <c r="Z12" s="6">
        <v>0.04</v>
      </c>
      <c r="AA12" s="6">
        <v>0</v>
      </c>
      <c r="AB12" s="9" t="s">
        <v>24</v>
      </c>
      <c r="AC12" t="s">
        <v>51</v>
      </c>
    </row>
    <row r="13" spans="1:29" ht="15" x14ac:dyDescent="0.25">
      <c r="F13" t="s">
        <v>7</v>
      </c>
      <c r="I13" t="s">
        <v>30</v>
      </c>
      <c r="L13" t="s">
        <v>3</v>
      </c>
      <c r="O13" t="s">
        <v>4</v>
      </c>
      <c r="Q13" t="s">
        <v>5</v>
      </c>
      <c r="S13" t="s">
        <v>49</v>
      </c>
      <c r="T13" s="6">
        <v>40000</v>
      </c>
      <c r="U13" s="6">
        <v>4000</v>
      </c>
      <c r="V13" s="6">
        <v>400</v>
      </c>
      <c r="W13" s="6">
        <v>40</v>
      </c>
      <c r="X13" s="6">
        <v>4</v>
      </c>
      <c r="Y13" s="6">
        <v>0.4</v>
      </c>
      <c r="Z13" s="6">
        <v>0.04</v>
      </c>
      <c r="AA13" s="6">
        <v>0</v>
      </c>
      <c r="AB13" s="9" t="s">
        <v>24</v>
      </c>
      <c r="AC13" t="s">
        <v>51</v>
      </c>
    </row>
    <row r="14" spans="1:29" ht="15" x14ac:dyDescent="0.25">
      <c r="C14" t="s">
        <v>6</v>
      </c>
      <c r="D14" t="s">
        <v>43</v>
      </c>
      <c r="E14" t="s">
        <v>44</v>
      </c>
      <c r="F14" t="s">
        <v>45</v>
      </c>
      <c r="H14" t="s">
        <v>25</v>
      </c>
      <c r="I14">
        <v>34.4</v>
      </c>
      <c r="J14" t="s">
        <v>62</v>
      </c>
      <c r="L14">
        <v>16</v>
      </c>
      <c r="O14" s="3">
        <f>(4*10^6)/L14</f>
        <v>250000</v>
      </c>
      <c r="Q14" s="3">
        <f>O14/10</f>
        <v>25000</v>
      </c>
      <c r="S14" t="s">
        <v>49</v>
      </c>
      <c r="T14" s="6">
        <v>40000</v>
      </c>
      <c r="U14" s="6">
        <v>4000</v>
      </c>
      <c r="V14" s="6">
        <v>400</v>
      </c>
      <c r="W14" s="6">
        <v>40</v>
      </c>
      <c r="X14" s="6">
        <v>4</v>
      </c>
      <c r="Y14" s="6">
        <v>0.4</v>
      </c>
      <c r="Z14" s="6">
        <v>0.04</v>
      </c>
      <c r="AA14" s="6">
        <v>0</v>
      </c>
      <c r="AB14" s="9" t="s">
        <v>24</v>
      </c>
      <c r="AC14" t="s">
        <v>51</v>
      </c>
    </row>
    <row r="15" spans="1:29" ht="15" x14ac:dyDescent="0.25">
      <c r="C15" t="s">
        <v>59</v>
      </c>
      <c r="D15" t="s">
        <v>56</v>
      </c>
      <c r="E15" t="s">
        <v>60</v>
      </c>
      <c r="F15" t="s">
        <v>61</v>
      </c>
      <c r="H15" t="s">
        <v>25</v>
      </c>
      <c r="I15">
        <v>35.200000000000003</v>
      </c>
      <c r="J15" t="s">
        <v>62</v>
      </c>
      <c r="L15">
        <v>16</v>
      </c>
      <c r="O15" s="3">
        <f>(4*10^6)/L15</f>
        <v>250000</v>
      </c>
      <c r="Q15" s="3">
        <f>O15/10</f>
        <v>25000</v>
      </c>
      <c r="S15" t="s">
        <v>50</v>
      </c>
      <c r="T15" s="6">
        <v>40000</v>
      </c>
      <c r="U15" s="6">
        <v>4000</v>
      </c>
      <c r="V15" s="6">
        <v>400</v>
      </c>
      <c r="W15" s="6">
        <v>40</v>
      </c>
      <c r="X15" s="6">
        <v>4</v>
      </c>
      <c r="Y15" s="6">
        <v>0.4</v>
      </c>
      <c r="Z15" s="6">
        <v>0.04</v>
      </c>
      <c r="AA15" s="6">
        <v>0</v>
      </c>
      <c r="AB15" s="9" t="s">
        <v>24</v>
      </c>
      <c r="AC15" t="s">
        <v>51</v>
      </c>
    </row>
    <row r="16" spans="1:29" ht="15" x14ac:dyDescent="0.25">
      <c r="S16" t="s">
        <v>50</v>
      </c>
      <c r="T16" s="6">
        <v>40000</v>
      </c>
      <c r="U16" s="6">
        <v>4000</v>
      </c>
      <c r="V16" s="6">
        <v>400</v>
      </c>
      <c r="W16" s="6">
        <v>40</v>
      </c>
      <c r="X16" s="6">
        <v>4</v>
      </c>
      <c r="Y16" s="6">
        <v>0.4</v>
      </c>
      <c r="Z16" s="6">
        <v>0.04</v>
      </c>
      <c r="AA16" s="6">
        <v>0</v>
      </c>
      <c r="AB16" s="9" t="s">
        <v>24</v>
      </c>
      <c r="AC16" t="s">
        <v>51</v>
      </c>
    </row>
    <row r="17" spans="1:33" ht="15" x14ac:dyDescent="0.25">
      <c r="F17" s="4"/>
      <c r="S17" t="s">
        <v>52</v>
      </c>
      <c r="T17" s="6">
        <v>40000</v>
      </c>
      <c r="U17" s="6">
        <v>4000</v>
      </c>
      <c r="V17" s="6">
        <v>400</v>
      </c>
      <c r="W17" s="6">
        <v>40</v>
      </c>
      <c r="X17" s="6">
        <v>4</v>
      </c>
      <c r="Y17" s="6">
        <v>0.4</v>
      </c>
      <c r="Z17" s="6">
        <v>0.04</v>
      </c>
      <c r="AA17" s="6">
        <v>0</v>
      </c>
      <c r="AB17" s="9" t="s">
        <v>24</v>
      </c>
      <c r="AC17" t="s">
        <v>51</v>
      </c>
    </row>
    <row r="18" spans="1:33" ht="15" x14ac:dyDescent="0.25">
      <c r="F18" s="4"/>
      <c r="S18" t="s">
        <v>52</v>
      </c>
      <c r="T18" s="6">
        <v>40000</v>
      </c>
      <c r="U18" s="6">
        <v>4000</v>
      </c>
      <c r="V18" s="6">
        <v>400</v>
      </c>
      <c r="W18" s="6">
        <v>40</v>
      </c>
      <c r="X18" s="6">
        <v>4</v>
      </c>
      <c r="Y18" s="6">
        <v>0.4</v>
      </c>
      <c r="Z18" s="6">
        <v>0.04</v>
      </c>
      <c r="AA18" s="6">
        <v>0</v>
      </c>
      <c r="AB18" s="9" t="s">
        <v>24</v>
      </c>
      <c r="AC18" t="s">
        <v>51</v>
      </c>
    </row>
    <row r="19" spans="1:33" ht="15" x14ac:dyDescent="0.25">
      <c r="O19" s="3"/>
      <c r="Q19" s="3"/>
      <c r="R19" t="s">
        <v>53</v>
      </c>
      <c r="S19" t="s">
        <v>48</v>
      </c>
      <c r="T19" s="6">
        <v>40000</v>
      </c>
      <c r="U19" s="6">
        <v>4000</v>
      </c>
      <c r="V19" s="6">
        <v>400</v>
      </c>
      <c r="W19" s="6">
        <v>40</v>
      </c>
      <c r="X19" s="6">
        <v>4</v>
      </c>
      <c r="Y19" s="6">
        <v>0.4</v>
      </c>
      <c r="Z19" s="6">
        <v>0.04</v>
      </c>
      <c r="AA19" s="6">
        <v>0</v>
      </c>
      <c r="AB19" s="10" t="s">
        <v>24</v>
      </c>
      <c r="AC19" t="s">
        <v>51</v>
      </c>
    </row>
    <row r="20" spans="1:33" ht="15" x14ac:dyDescent="0.25">
      <c r="R20" t="s">
        <v>53</v>
      </c>
      <c r="S20" t="s">
        <v>48</v>
      </c>
      <c r="T20" s="6">
        <v>40000</v>
      </c>
      <c r="U20" s="6">
        <v>4000</v>
      </c>
      <c r="V20" s="6">
        <v>400</v>
      </c>
      <c r="W20" s="6">
        <v>40</v>
      </c>
      <c r="X20" s="6">
        <v>4</v>
      </c>
      <c r="Y20" s="6">
        <v>0.4</v>
      </c>
      <c r="Z20" s="6">
        <v>0.04</v>
      </c>
      <c r="AA20" s="6">
        <v>0</v>
      </c>
      <c r="AB20" s="11" t="s">
        <v>24</v>
      </c>
      <c r="AC20" t="s">
        <v>51</v>
      </c>
    </row>
    <row r="21" spans="1:33" ht="15" x14ac:dyDescent="0.25">
      <c r="A21" s="1" t="s">
        <v>8</v>
      </c>
      <c r="B21" s="1" t="s">
        <v>9</v>
      </c>
      <c r="C21" t="s">
        <v>14</v>
      </c>
      <c r="H21" t="s">
        <v>10</v>
      </c>
      <c r="K21" t="s">
        <v>11</v>
      </c>
      <c r="S21" t="s">
        <v>31</v>
      </c>
      <c r="T21" s="6">
        <v>100</v>
      </c>
      <c r="U21" s="6">
        <v>10</v>
      </c>
      <c r="V21" s="6">
        <v>1</v>
      </c>
      <c r="W21" s="6">
        <v>0.1</v>
      </c>
      <c r="X21" s="6">
        <v>0.01</v>
      </c>
      <c r="Y21" s="6">
        <v>1E-3</v>
      </c>
      <c r="Z21" s="6">
        <v>1E-4</v>
      </c>
      <c r="AA21" s="6">
        <v>0</v>
      </c>
      <c r="AB21" s="9" t="s">
        <v>24</v>
      </c>
      <c r="AC21" t="s">
        <v>51</v>
      </c>
    </row>
    <row r="22" spans="1:33" ht="15" x14ac:dyDescent="0.25">
      <c r="A22" s="1"/>
      <c r="B22" s="2">
        <v>42135</v>
      </c>
      <c r="C22" t="s">
        <v>40</v>
      </c>
      <c r="H22" s="3">
        <f>K22*10</f>
        <v>80000</v>
      </c>
      <c r="K22" s="3">
        <f>8*10^3</f>
        <v>8000</v>
      </c>
    </row>
    <row r="23" spans="1:33" x14ac:dyDescent="0.2">
      <c r="Q23" s="3"/>
    </row>
    <row r="24" spans="1:33" x14ac:dyDescent="0.2">
      <c r="Q24" s="3"/>
    </row>
    <row r="25" spans="1:33" x14ac:dyDescent="0.2">
      <c r="C25" t="s">
        <v>27</v>
      </c>
    </row>
    <row r="26" spans="1:33" x14ac:dyDescent="0.2">
      <c r="C26" t="s">
        <v>12</v>
      </c>
    </row>
    <row r="27" spans="1:33" x14ac:dyDescent="0.2">
      <c r="S27" t="s">
        <v>36</v>
      </c>
      <c r="AA27" s="5"/>
    </row>
    <row r="28" spans="1:33" x14ac:dyDescent="0.2">
      <c r="C28" t="s">
        <v>26</v>
      </c>
      <c r="AA28" s="5"/>
    </row>
    <row r="29" spans="1:33" ht="15" x14ac:dyDescent="0.25">
      <c r="C29" t="s">
        <v>13</v>
      </c>
      <c r="S29" s="1" t="s">
        <v>47</v>
      </c>
      <c r="V29" s="5"/>
      <c r="W29" s="5"/>
      <c r="X29" s="5"/>
      <c r="Y29" s="5"/>
      <c r="Z29" s="5"/>
      <c r="AA29" s="5"/>
      <c r="AB29" s="5"/>
    </row>
    <row r="30" spans="1:33" ht="15" x14ac:dyDescent="0.25">
      <c r="S30" t="s">
        <v>22</v>
      </c>
      <c r="T30" t="s">
        <v>23</v>
      </c>
      <c r="V30" s="5"/>
      <c r="W30" s="5"/>
      <c r="X30" s="5"/>
      <c r="Y30" s="5"/>
      <c r="Z30" s="5"/>
      <c r="AB30" s="5"/>
    </row>
    <row r="31" spans="1:33" x14ac:dyDescent="0.2">
      <c r="C31" t="s">
        <v>28</v>
      </c>
      <c r="P31" t="s">
        <v>43</v>
      </c>
      <c r="S31" t="s">
        <v>48</v>
      </c>
      <c r="T31" s="8">
        <v>40000</v>
      </c>
      <c r="U31" s="8">
        <v>12600</v>
      </c>
      <c r="V31" s="8">
        <v>4000</v>
      </c>
      <c r="W31" s="8">
        <v>1260</v>
      </c>
      <c r="X31" s="6">
        <v>400</v>
      </c>
      <c r="Y31" s="6">
        <v>126</v>
      </c>
      <c r="Z31" s="6">
        <v>40</v>
      </c>
      <c r="AA31" s="6">
        <v>12.7</v>
      </c>
      <c r="AB31" s="6">
        <v>4</v>
      </c>
      <c r="AC31" s="6">
        <v>1.27</v>
      </c>
      <c r="AD31" s="6">
        <v>0.4</v>
      </c>
      <c r="AE31" s="6">
        <v>0</v>
      </c>
      <c r="AF31" t="s">
        <v>37</v>
      </c>
      <c r="AG31" t="s">
        <v>38</v>
      </c>
    </row>
    <row r="32" spans="1:33" x14ac:dyDescent="0.2">
      <c r="C32" t="s">
        <v>29</v>
      </c>
      <c r="P32" t="s">
        <v>43</v>
      </c>
      <c r="S32" t="s">
        <v>48</v>
      </c>
      <c r="T32" s="8">
        <v>40000</v>
      </c>
      <c r="U32" s="8">
        <v>12600</v>
      </c>
      <c r="V32" s="8">
        <v>4000</v>
      </c>
      <c r="W32" s="8">
        <v>1260</v>
      </c>
      <c r="X32" s="6">
        <v>400</v>
      </c>
      <c r="Y32" s="6">
        <v>126</v>
      </c>
      <c r="Z32" s="6">
        <v>40</v>
      </c>
      <c r="AA32" s="6">
        <v>12.7</v>
      </c>
      <c r="AB32" s="6">
        <v>4</v>
      </c>
      <c r="AC32" s="6">
        <v>1.27</v>
      </c>
      <c r="AD32" s="6">
        <v>0.4</v>
      </c>
      <c r="AE32" s="6">
        <v>0</v>
      </c>
      <c r="AF32" t="s">
        <v>24</v>
      </c>
      <c r="AG32" t="s">
        <v>39</v>
      </c>
    </row>
    <row r="33" spans="1:33" x14ac:dyDescent="0.2">
      <c r="P33" t="s">
        <v>43</v>
      </c>
      <c r="S33" t="s">
        <v>48</v>
      </c>
      <c r="T33" s="8">
        <v>40000</v>
      </c>
      <c r="U33" s="8">
        <v>12600</v>
      </c>
      <c r="V33" s="8">
        <v>4000</v>
      </c>
      <c r="W33" s="8">
        <v>1260</v>
      </c>
      <c r="X33" s="6">
        <v>400</v>
      </c>
      <c r="Y33" s="6">
        <v>126</v>
      </c>
      <c r="Z33" s="6">
        <v>40</v>
      </c>
      <c r="AA33" s="6">
        <v>12.7</v>
      </c>
      <c r="AB33" s="6">
        <v>4</v>
      </c>
      <c r="AC33" s="6">
        <v>1.27</v>
      </c>
      <c r="AD33" s="6">
        <v>0.4</v>
      </c>
      <c r="AE33" s="6">
        <v>0</v>
      </c>
      <c r="AF33" t="s">
        <v>24</v>
      </c>
      <c r="AG33" t="s">
        <v>39</v>
      </c>
    </row>
    <row r="34" spans="1:33" x14ac:dyDescent="0.2">
      <c r="P34" t="s">
        <v>43</v>
      </c>
      <c r="S34" t="s">
        <v>48</v>
      </c>
      <c r="T34" s="8">
        <v>40000</v>
      </c>
      <c r="U34" s="8">
        <v>12600</v>
      </c>
      <c r="V34" s="8">
        <v>4000</v>
      </c>
      <c r="W34" s="8">
        <v>1260</v>
      </c>
      <c r="X34" s="6">
        <v>400</v>
      </c>
      <c r="Y34" s="6">
        <v>126</v>
      </c>
      <c r="Z34" s="6">
        <v>40</v>
      </c>
      <c r="AA34" s="6">
        <v>12.7</v>
      </c>
      <c r="AB34" s="6">
        <v>4</v>
      </c>
      <c r="AC34" s="6">
        <v>1.27</v>
      </c>
      <c r="AD34" s="6">
        <v>0.4</v>
      </c>
      <c r="AE34" s="6">
        <v>0</v>
      </c>
      <c r="AF34" t="s">
        <v>24</v>
      </c>
      <c r="AG34" t="s">
        <v>39</v>
      </c>
    </row>
    <row r="35" spans="1:33" ht="15" x14ac:dyDescent="0.25">
      <c r="A35" s="1" t="s">
        <v>15</v>
      </c>
      <c r="B35" s="1" t="s">
        <v>16</v>
      </c>
      <c r="C35" t="s">
        <v>17</v>
      </c>
      <c r="P35" t="s">
        <v>56</v>
      </c>
      <c r="R35" t="s">
        <v>53</v>
      </c>
      <c r="S35" t="s">
        <v>48</v>
      </c>
      <c r="T35" s="8">
        <v>40000</v>
      </c>
      <c r="U35" s="8">
        <v>12600</v>
      </c>
      <c r="V35" s="8">
        <v>4000</v>
      </c>
      <c r="W35" s="8">
        <v>1260</v>
      </c>
      <c r="X35" s="6">
        <v>400</v>
      </c>
      <c r="Y35" s="6">
        <v>126</v>
      </c>
      <c r="Z35" s="6">
        <v>40</v>
      </c>
      <c r="AA35" s="6">
        <v>12.7</v>
      </c>
      <c r="AB35" s="6">
        <v>4</v>
      </c>
      <c r="AC35" s="6">
        <v>1.27</v>
      </c>
      <c r="AD35" s="6">
        <v>0.4</v>
      </c>
      <c r="AE35" s="6">
        <v>0</v>
      </c>
      <c r="AF35" t="s">
        <v>24</v>
      </c>
      <c r="AG35" t="s">
        <v>39</v>
      </c>
    </row>
    <row r="36" spans="1:33" ht="15" x14ac:dyDescent="0.25">
      <c r="A36" s="1"/>
      <c r="B36" s="2">
        <v>42137</v>
      </c>
      <c r="C36" t="s">
        <v>33</v>
      </c>
      <c r="P36" t="s">
        <v>56</v>
      </c>
      <c r="R36" t="s">
        <v>53</v>
      </c>
      <c r="S36" t="s">
        <v>48</v>
      </c>
      <c r="T36" s="8">
        <v>40000</v>
      </c>
      <c r="U36" s="8">
        <v>12600</v>
      </c>
      <c r="V36" s="8">
        <v>4000</v>
      </c>
      <c r="W36" s="8">
        <v>1260</v>
      </c>
      <c r="X36" s="6">
        <v>400</v>
      </c>
      <c r="Y36" s="6">
        <v>126</v>
      </c>
      <c r="Z36" s="6">
        <v>40</v>
      </c>
      <c r="AA36" s="6">
        <v>12.7</v>
      </c>
      <c r="AB36" s="6">
        <v>4</v>
      </c>
      <c r="AC36" s="6">
        <v>1.27</v>
      </c>
      <c r="AD36" s="6">
        <v>0.4</v>
      </c>
      <c r="AE36" s="6">
        <v>0</v>
      </c>
      <c r="AF36" t="s">
        <v>24</v>
      </c>
      <c r="AG36" t="s">
        <v>39</v>
      </c>
    </row>
    <row r="37" spans="1:33" x14ac:dyDescent="0.2">
      <c r="C37" t="s">
        <v>18</v>
      </c>
      <c r="P37" t="s">
        <v>56</v>
      </c>
      <c r="R37" t="s">
        <v>53</v>
      </c>
      <c r="S37" t="s">
        <v>48</v>
      </c>
      <c r="T37" s="8">
        <v>40000</v>
      </c>
      <c r="U37" s="8">
        <v>12600</v>
      </c>
      <c r="V37" s="8">
        <v>4000</v>
      </c>
      <c r="W37" s="8">
        <v>1260</v>
      </c>
      <c r="X37" s="6">
        <v>400</v>
      </c>
      <c r="Y37" s="6">
        <v>126</v>
      </c>
      <c r="Z37" s="6">
        <v>40</v>
      </c>
      <c r="AA37" s="6">
        <v>12.7</v>
      </c>
      <c r="AB37" s="6">
        <v>4</v>
      </c>
      <c r="AC37" s="6">
        <v>1.27</v>
      </c>
      <c r="AD37" s="6">
        <v>0.4</v>
      </c>
      <c r="AE37" s="6">
        <v>0</v>
      </c>
      <c r="AF37" t="s">
        <v>24</v>
      </c>
      <c r="AG37" t="s">
        <v>39</v>
      </c>
    </row>
    <row r="38" spans="1:33" x14ac:dyDescent="0.2">
      <c r="C38" t="s">
        <v>19</v>
      </c>
      <c r="P38" t="s">
        <v>56</v>
      </c>
      <c r="R38" t="s">
        <v>53</v>
      </c>
      <c r="S38" t="s">
        <v>48</v>
      </c>
      <c r="T38" s="8">
        <v>40000</v>
      </c>
      <c r="U38" s="8">
        <v>12600</v>
      </c>
      <c r="V38" s="8">
        <v>4000</v>
      </c>
      <c r="W38" s="8">
        <v>1260</v>
      </c>
      <c r="X38" s="6">
        <v>400</v>
      </c>
      <c r="Y38" s="6">
        <v>126</v>
      </c>
      <c r="Z38" s="6">
        <v>40</v>
      </c>
      <c r="AA38" s="6">
        <v>12.7</v>
      </c>
      <c r="AB38" s="6">
        <v>4</v>
      </c>
      <c r="AC38" s="6">
        <v>1.27</v>
      </c>
      <c r="AD38" s="6">
        <v>0.4</v>
      </c>
      <c r="AE38" s="6">
        <v>0</v>
      </c>
      <c r="AF38" t="s">
        <v>24</v>
      </c>
      <c r="AG38" t="s">
        <v>39</v>
      </c>
    </row>
    <row r="39" spans="1:33" x14ac:dyDescent="0.2">
      <c r="C39" t="s">
        <v>20</v>
      </c>
    </row>
    <row r="40" spans="1:33" x14ac:dyDescent="0.2">
      <c r="C40" t="s">
        <v>21</v>
      </c>
    </row>
    <row r="41" spans="1:33" x14ac:dyDescent="0.2">
      <c r="C41" t="s">
        <v>34</v>
      </c>
    </row>
    <row r="43" spans="1:33" ht="15" x14ac:dyDescent="0.25">
      <c r="S43" s="1" t="s">
        <v>55</v>
      </c>
      <c r="V43" s="5"/>
      <c r="W43" s="5"/>
      <c r="X43" s="5"/>
      <c r="Y43" s="5"/>
      <c r="Z43" s="5"/>
      <c r="AA43" s="5"/>
      <c r="AB43" s="5"/>
    </row>
    <row r="44" spans="1:33" ht="15" x14ac:dyDescent="0.25">
      <c r="S44" t="s">
        <v>22</v>
      </c>
      <c r="T44" t="s">
        <v>23</v>
      </c>
      <c r="V44" s="5"/>
      <c r="W44" s="5"/>
      <c r="X44" s="5"/>
      <c r="Y44" s="5"/>
      <c r="Z44" s="5"/>
      <c r="AB44" s="5"/>
    </row>
    <row r="45" spans="1:33" x14ac:dyDescent="0.2">
      <c r="S45" t="s">
        <v>35</v>
      </c>
      <c r="T45" s="6">
        <v>100</v>
      </c>
      <c r="U45" s="6">
        <v>56.5</v>
      </c>
      <c r="V45" s="6">
        <v>31.9</v>
      </c>
      <c r="W45" s="6">
        <v>18</v>
      </c>
      <c r="X45" s="6">
        <v>10</v>
      </c>
      <c r="Y45" s="6">
        <v>5.75</v>
      </c>
      <c r="Z45" s="6">
        <v>3.25</v>
      </c>
      <c r="AA45" s="6">
        <v>1.84</v>
      </c>
      <c r="AB45" t="s">
        <v>37</v>
      </c>
      <c r="AC45" t="s">
        <v>38</v>
      </c>
    </row>
    <row r="46" spans="1:33" ht="15" x14ac:dyDescent="0.25">
      <c r="R46" t="s">
        <v>54</v>
      </c>
      <c r="S46" t="s">
        <v>48</v>
      </c>
      <c r="T46" s="6">
        <v>40000</v>
      </c>
      <c r="U46" s="6">
        <v>4000</v>
      </c>
      <c r="V46" s="6">
        <v>400</v>
      </c>
      <c r="W46" s="6">
        <v>40</v>
      </c>
      <c r="X46" s="6">
        <v>4</v>
      </c>
      <c r="Y46" s="6">
        <v>0.4</v>
      </c>
      <c r="Z46" s="6">
        <v>0.04</v>
      </c>
      <c r="AA46" s="6">
        <v>0</v>
      </c>
      <c r="AB46" s="9" t="s">
        <v>24</v>
      </c>
      <c r="AC46" t="s">
        <v>51</v>
      </c>
    </row>
    <row r="47" spans="1:33" ht="15" x14ac:dyDescent="0.25">
      <c r="R47" t="s">
        <v>54</v>
      </c>
      <c r="S47" t="s">
        <v>48</v>
      </c>
      <c r="T47" s="6">
        <v>40000</v>
      </c>
      <c r="U47" s="6">
        <v>4000</v>
      </c>
      <c r="V47" s="6">
        <v>400</v>
      </c>
      <c r="W47" s="6">
        <v>40</v>
      </c>
      <c r="X47" s="6">
        <v>4</v>
      </c>
      <c r="Y47" s="6">
        <v>0.4</v>
      </c>
      <c r="Z47" s="6">
        <v>0.04</v>
      </c>
      <c r="AA47" s="6">
        <v>0</v>
      </c>
      <c r="AB47" s="9" t="s">
        <v>24</v>
      </c>
      <c r="AC47" t="s">
        <v>51</v>
      </c>
    </row>
    <row r="48" spans="1:33" ht="15" x14ac:dyDescent="0.25">
      <c r="S48" t="s">
        <v>49</v>
      </c>
      <c r="T48" s="6">
        <v>40000</v>
      </c>
      <c r="U48" s="6">
        <v>4000</v>
      </c>
      <c r="V48" s="6">
        <v>400</v>
      </c>
      <c r="W48" s="6">
        <v>40</v>
      </c>
      <c r="X48" s="6">
        <v>4</v>
      </c>
      <c r="Y48" s="6">
        <v>0.4</v>
      </c>
      <c r="Z48" s="6">
        <v>0.04</v>
      </c>
      <c r="AA48" s="6">
        <v>0</v>
      </c>
      <c r="AB48" s="9" t="s">
        <v>24</v>
      </c>
      <c r="AC48" t="s">
        <v>51</v>
      </c>
    </row>
    <row r="49" spans="18:29" ht="15" x14ac:dyDescent="0.25">
      <c r="S49" t="s">
        <v>49</v>
      </c>
      <c r="T49" s="6">
        <v>40000</v>
      </c>
      <c r="U49" s="6">
        <v>4000</v>
      </c>
      <c r="V49" s="6">
        <v>400</v>
      </c>
      <c r="W49" s="6">
        <v>40</v>
      </c>
      <c r="X49" s="6">
        <v>4</v>
      </c>
      <c r="Y49" s="6">
        <v>0.4</v>
      </c>
      <c r="Z49" s="6">
        <v>0.04</v>
      </c>
      <c r="AA49" s="6">
        <v>0</v>
      </c>
      <c r="AB49" s="9" t="s">
        <v>24</v>
      </c>
      <c r="AC49" t="s">
        <v>51</v>
      </c>
    </row>
    <row r="50" spans="18:29" ht="15" x14ac:dyDescent="0.25">
      <c r="S50" t="s">
        <v>50</v>
      </c>
      <c r="T50" s="6">
        <v>40000</v>
      </c>
      <c r="U50" s="6">
        <v>4000</v>
      </c>
      <c r="V50" s="6">
        <v>400</v>
      </c>
      <c r="W50" s="6">
        <v>40</v>
      </c>
      <c r="X50" s="6">
        <v>4</v>
      </c>
      <c r="Y50" s="6">
        <v>0.4</v>
      </c>
      <c r="Z50" s="6">
        <v>0.04</v>
      </c>
      <c r="AA50" s="6">
        <v>0</v>
      </c>
      <c r="AB50" s="9" t="s">
        <v>24</v>
      </c>
      <c r="AC50" t="s">
        <v>51</v>
      </c>
    </row>
    <row r="51" spans="18:29" ht="15" x14ac:dyDescent="0.25">
      <c r="S51" t="s">
        <v>50</v>
      </c>
      <c r="T51" s="6">
        <v>40000</v>
      </c>
      <c r="U51" s="6">
        <v>4000</v>
      </c>
      <c r="V51" s="6">
        <v>400</v>
      </c>
      <c r="W51" s="6">
        <v>40</v>
      </c>
      <c r="X51" s="6">
        <v>4</v>
      </c>
      <c r="Y51" s="6">
        <v>0.4</v>
      </c>
      <c r="Z51" s="6">
        <v>0.04</v>
      </c>
      <c r="AA51" s="6">
        <v>0</v>
      </c>
      <c r="AB51" s="9" t="s">
        <v>24</v>
      </c>
      <c r="AC51" t="s">
        <v>51</v>
      </c>
    </row>
    <row r="52" spans="18:29" ht="15" x14ac:dyDescent="0.25">
      <c r="S52" t="s">
        <v>52</v>
      </c>
      <c r="T52" s="6">
        <v>40000</v>
      </c>
      <c r="U52" s="6">
        <v>4000</v>
      </c>
      <c r="V52" s="6">
        <v>400</v>
      </c>
      <c r="W52" s="6">
        <v>40</v>
      </c>
      <c r="X52" s="6">
        <v>4</v>
      </c>
      <c r="Y52" s="6">
        <v>0.4</v>
      </c>
      <c r="Z52" s="6">
        <v>0.04</v>
      </c>
      <c r="AA52" s="6">
        <v>0</v>
      </c>
      <c r="AB52" s="9" t="s">
        <v>24</v>
      </c>
      <c r="AC52" t="s">
        <v>51</v>
      </c>
    </row>
    <row r="53" spans="18:29" ht="15" x14ac:dyDescent="0.25">
      <c r="S53" t="s">
        <v>52</v>
      </c>
      <c r="T53" s="6">
        <v>40000</v>
      </c>
      <c r="U53" s="6">
        <v>4000</v>
      </c>
      <c r="V53" s="6">
        <v>400</v>
      </c>
      <c r="W53" s="6">
        <v>40</v>
      </c>
      <c r="X53" s="6">
        <v>4</v>
      </c>
      <c r="Y53" s="6">
        <v>0.4</v>
      </c>
      <c r="Z53" s="6">
        <v>0.04</v>
      </c>
      <c r="AA53" s="6">
        <v>0</v>
      </c>
      <c r="AB53" s="9" t="s">
        <v>24</v>
      </c>
      <c r="AC53" t="s">
        <v>51</v>
      </c>
    </row>
    <row r="54" spans="18:29" ht="15" x14ac:dyDescent="0.25">
      <c r="R54" t="s">
        <v>53</v>
      </c>
      <c r="S54" t="s">
        <v>48</v>
      </c>
      <c r="T54" s="6">
        <v>40000</v>
      </c>
      <c r="U54" s="6">
        <v>4000</v>
      </c>
      <c r="V54" s="6">
        <v>400</v>
      </c>
      <c r="W54" s="6">
        <v>40</v>
      </c>
      <c r="X54" s="6">
        <v>4</v>
      </c>
      <c r="Y54" s="6">
        <v>0.4</v>
      </c>
      <c r="Z54" s="6">
        <v>0.04</v>
      </c>
      <c r="AA54" s="6">
        <v>0</v>
      </c>
      <c r="AB54" s="10" t="s">
        <v>24</v>
      </c>
      <c r="AC54" t="s">
        <v>51</v>
      </c>
    </row>
    <row r="55" spans="18:29" ht="15" x14ac:dyDescent="0.25">
      <c r="R55" t="s">
        <v>53</v>
      </c>
      <c r="S55" t="s">
        <v>48</v>
      </c>
      <c r="T55" s="6">
        <v>40000</v>
      </c>
      <c r="U55" s="6">
        <v>4000</v>
      </c>
      <c r="V55" s="6">
        <v>400</v>
      </c>
      <c r="W55" s="6">
        <v>40</v>
      </c>
      <c r="X55" s="6">
        <v>4</v>
      </c>
      <c r="Y55" s="6">
        <v>0.4</v>
      </c>
      <c r="Z55" s="6">
        <v>0.04</v>
      </c>
      <c r="AA55" s="6">
        <v>0</v>
      </c>
      <c r="AB55" s="11" t="s">
        <v>24</v>
      </c>
      <c r="AC55" t="s">
        <v>51</v>
      </c>
    </row>
    <row r="56" spans="18:29" ht="15" x14ac:dyDescent="0.25">
      <c r="S56" t="s">
        <v>31</v>
      </c>
      <c r="T56" s="6">
        <v>100</v>
      </c>
      <c r="U56" s="6">
        <v>10</v>
      </c>
      <c r="V56" s="6">
        <v>1</v>
      </c>
      <c r="W56" s="6">
        <v>0.1</v>
      </c>
      <c r="X56" s="6">
        <v>0.01</v>
      </c>
      <c r="Y56" s="6">
        <v>1E-3</v>
      </c>
      <c r="Z56" s="6">
        <v>1E-4</v>
      </c>
      <c r="AA56" s="6">
        <v>0</v>
      </c>
      <c r="AB56" s="9" t="s">
        <v>24</v>
      </c>
      <c r="AC56" t="s">
        <v>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workbookViewId="0">
      <selection activeCell="C13" sqref="C13"/>
    </sheetView>
  </sheetViews>
  <sheetFormatPr defaultRowHeight="12.75" x14ac:dyDescent="0.2"/>
  <sheetData>
    <row r="2" spans="2:5" x14ac:dyDescent="0.2">
      <c r="B2" t="s">
        <v>63</v>
      </c>
    </row>
    <row r="3" spans="2:5" x14ac:dyDescent="0.2">
      <c r="B3" s="12">
        <v>35</v>
      </c>
      <c r="C3" s="12">
        <v>33</v>
      </c>
      <c r="E3" t="s">
        <v>64</v>
      </c>
    </row>
    <row r="4" spans="2:5" x14ac:dyDescent="0.2">
      <c r="B4" s="12">
        <v>41</v>
      </c>
      <c r="C4" s="12">
        <v>30</v>
      </c>
    </row>
    <row r="6" spans="2:5" x14ac:dyDescent="0.2">
      <c r="B6" t="s">
        <v>65</v>
      </c>
    </row>
    <row r="8" spans="2:5" x14ac:dyDescent="0.2">
      <c r="B8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Y78"/>
  <sheetViews>
    <sheetView tabSelected="1" topLeftCell="A49" workbookViewId="0">
      <selection activeCell="Q87" sqref="Q87"/>
    </sheetView>
  </sheetViews>
  <sheetFormatPr defaultRowHeight="12.75" x14ac:dyDescent="0.2"/>
  <sheetData>
    <row r="3" spans="2:14" x14ac:dyDescent="0.2">
      <c r="B3" t="s">
        <v>67</v>
      </c>
    </row>
    <row r="5" spans="2:14" x14ac:dyDescent="0.2">
      <c r="B5" t="s">
        <v>68</v>
      </c>
      <c r="C5" s="13">
        <v>42142.451388888891</v>
      </c>
      <c r="D5" t="s">
        <v>69</v>
      </c>
      <c r="E5">
        <v>0</v>
      </c>
      <c r="F5" t="s">
        <v>70</v>
      </c>
    </row>
    <row r="7" spans="2:14" x14ac:dyDescent="0.2">
      <c r="B7" t="s">
        <v>71</v>
      </c>
    </row>
    <row r="8" spans="2:14" x14ac:dyDescent="0.2">
      <c r="C8">
        <v>1</v>
      </c>
      <c r="D8">
        <v>2</v>
      </c>
      <c r="E8">
        <v>3</v>
      </c>
      <c r="F8">
        <v>4</v>
      </c>
      <c r="G8">
        <v>5</v>
      </c>
      <c r="H8">
        <v>6</v>
      </c>
      <c r="I8">
        <v>7</v>
      </c>
      <c r="J8">
        <v>8</v>
      </c>
      <c r="K8">
        <v>9</v>
      </c>
      <c r="L8">
        <v>10</v>
      </c>
      <c r="M8">
        <v>11</v>
      </c>
      <c r="N8">
        <v>12</v>
      </c>
    </row>
    <row r="9" spans="2:14" x14ac:dyDescent="0.2">
      <c r="B9" t="s">
        <v>72</v>
      </c>
      <c r="C9">
        <v>3050.75</v>
      </c>
      <c r="D9">
        <v>3924.75</v>
      </c>
      <c r="E9">
        <v>3879.75</v>
      </c>
      <c r="F9">
        <v>3037</v>
      </c>
      <c r="G9">
        <v>3023.25</v>
      </c>
      <c r="H9">
        <v>3484</v>
      </c>
      <c r="I9">
        <v>5095</v>
      </c>
      <c r="J9">
        <v>3747.25</v>
      </c>
      <c r="K9">
        <v>3204.25</v>
      </c>
      <c r="L9">
        <v>3136.25</v>
      </c>
      <c r="M9">
        <v>3682.25</v>
      </c>
      <c r="N9">
        <v>2914.5</v>
      </c>
    </row>
    <row r="10" spans="2:14" x14ac:dyDescent="0.2">
      <c r="B10" t="s">
        <v>73</v>
      </c>
      <c r="C10">
        <v>5552.75</v>
      </c>
      <c r="D10">
        <v>1460.25</v>
      </c>
      <c r="E10">
        <v>3327.25</v>
      </c>
      <c r="F10">
        <v>3238.5</v>
      </c>
      <c r="G10">
        <v>3388.75</v>
      </c>
      <c r="H10">
        <v>2876.75</v>
      </c>
      <c r="I10">
        <v>2996.25</v>
      </c>
      <c r="J10">
        <v>3176.75</v>
      </c>
      <c r="K10">
        <v>3569.25</v>
      </c>
      <c r="L10">
        <v>2672</v>
      </c>
      <c r="M10">
        <v>3269.25</v>
      </c>
      <c r="N10">
        <v>2593.5</v>
      </c>
    </row>
    <row r="11" spans="2:14" x14ac:dyDescent="0.2">
      <c r="B11" t="s">
        <v>74</v>
      </c>
      <c r="C11">
        <v>1692.25</v>
      </c>
      <c r="D11">
        <v>3078.25</v>
      </c>
      <c r="E11">
        <v>3058</v>
      </c>
      <c r="F11">
        <v>2549.25</v>
      </c>
      <c r="G11">
        <v>2539</v>
      </c>
      <c r="H11">
        <v>2678.75</v>
      </c>
      <c r="I11">
        <v>3531.75</v>
      </c>
      <c r="J11">
        <v>2282.75</v>
      </c>
      <c r="K11">
        <v>2764</v>
      </c>
      <c r="L11">
        <v>2938</v>
      </c>
      <c r="M11">
        <v>2419.5</v>
      </c>
      <c r="N11">
        <v>2054.25</v>
      </c>
    </row>
    <row r="12" spans="2:14" x14ac:dyDescent="0.2">
      <c r="B12" t="s">
        <v>75</v>
      </c>
      <c r="C12">
        <v>3358</v>
      </c>
      <c r="D12">
        <v>3528.25</v>
      </c>
      <c r="E12">
        <v>1552.25</v>
      </c>
      <c r="F12">
        <v>3095.25</v>
      </c>
      <c r="G12">
        <v>2310.25</v>
      </c>
      <c r="H12">
        <v>2173.75</v>
      </c>
      <c r="I12">
        <v>2897</v>
      </c>
      <c r="J12">
        <v>1958.75</v>
      </c>
      <c r="K12">
        <v>2016.75</v>
      </c>
      <c r="L12">
        <v>2986</v>
      </c>
      <c r="M12">
        <v>2542.25</v>
      </c>
      <c r="N12">
        <v>590.25</v>
      </c>
    </row>
    <row r="13" spans="2:14" x14ac:dyDescent="0.2">
      <c r="B13" t="s">
        <v>76</v>
      </c>
      <c r="C13">
        <v>2620.75</v>
      </c>
      <c r="D13">
        <v>1910.75</v>
      </c>
      <c r="E13">
        <v>2511.75</v>
      </c>
      <c r="F13">
        <v>2651.75</v>
      </c>
      <c r="G13">
        <v>2965.5</v>
      </c>
      <c r="H13">
        <v>2002.75</v>
      </c>
      <c r="I13">
        <v>2279.75</v>
      </c>
      <c r="J13">
        <v>2549.25</v>
      </c>
      <c r="K13">
        <v>5088.5</v>
      </c>
      <c r="L13">
        <v>1627.25</v>
      </c>
      <c r="M13">
        <v>2313.5</v>
      </c>
      <c r="N13">
        <v>27</v>
      </c>
    </row>
    <row r="14" spans="2:14" x14ac:dyDescent="0.2">
      <c r="B14" t="s">
        <v>77</v>
      </c>
      <c r="C14">
        <v>3422.75</v>
      </c>
      <c r="D14">
        <v>1262.25</v>
      </c>
      <c r="E14">
        <v>1969</v>
      </c>
      <c r="F14">
        <v>2730</v>
      </c>
      <c r="G14">
        <v>3109</v>
      </c>
      <c r="H14">
        <v>1184</v>
      </c>
      <c r="I14">
        <v>1747</v>
      </c>
      <c r="J14">
        <v>3921</v>
      </c>
      <c r="K14">
        <v>4020.25</v>
      </c>
      <c r="L14">
        <v>1791.25</v>
      </c>
      <c r="M14">
        <v>1296.25</v>
      </c>
      <c r="N14">
        <v>37</v>
      </c>
    </row>
    <row r="15" spans="2:14" x14ac:dyDescent="0.2">
      <c r="B15" t="s">
        <v>78</v>
      </c>
      <c r="C15">
        <v>1538.75</v>
      </c>
      <c r="D15">
        <v>903.75</v>
      </c>
      <c r="E15">
        <v>1279.5</v>
      </c>
      <c r="F15">
        <v>3170</v>
      </c>
      <c r="G15">
        <v>3276</v>
      </c>
      <c r="H15">
        <v>1306.5</v>
      </c>
      <c r="I15">
        <v>1521.75</v>
      </c>
      <c r="J15">
        <v>2477.25</v>
      </c>
      <c r="K15">
        <v>3013.25</v>
      </c>
      <c r="L15">
        <v>736.75</v>
      </c>
      <c r="M15">
        <v>1381.75</v>
      </c>
      <c r="N15">
        <v>57.5</v>
      </c>
    </row>
    <row r="16" spans="2:14" x14ac:dyDescent="0.2">
      <c r="B16" t="s">
        <v>79</v>
      </c>
      <c r="C16">
        <v>3.25</v>
      </c>
      <c r="D16">
        <v>463.75</v>
      </c>
      <c r="E16">
        <v>395.5</v>
      </c>
      <c r="F16">
        <v>1361.25</v>
      </c>
      <c r="G16">
        <v>1631</v>
      </c>
      <c r="H16">
        <v>61</v>
      </c>
      <c r="I16">
        <v>163.25</v>
      </c>
      <c r="J16">
        <v>637.75</v>
      </c>
      <c r="K16">
        <v>743.5</v>
      </c>
      <c r="L16">
        <v>562.75</v>
      </c>
      <c r="M16">
        <v>463.5</v>
      </c>
      <c r="N16">
        <v>9.75</v>
      </c>
    </row>
    <row r="18" spans="2:14" x14ac:dyDescent="0.2">
      <c r="B18" t="s">
        <v>80</v>
      </c>
    </row>
    <row r="19" spans="2:14" x14ac:dyDescent="0.2">
      <c r="C19">
        <v>1</v>
      </c>
      <c r="D19">
        <v>2</v>
      </c>
      <c r="E19">
        <v>3</v>
      </c>
      <c r="F19">
        <v>4</v>
      </c>
      <c r="G19">
        <v>5</v>
      </c>
      <c r="H19">
        <v>6</v>
      </c>
      <c r="I19">
        <v>7</v>
      </c>
      <c r="J19">
        <v>8</v>
      </c>
      <c r="K19">
        <v>9</v>
      </c>
      <c r="L19">
        <v>10</v>
      </c>
      <c r="M19">
        <v>11</v>
      </c>
      <c r="N19">
        <v>12</v>
      </c>
    </row>
    <row r="20" spans="2:14" x14ac:dyDescent="0.2">
      <c r="B20" t="s">
        <v>72</v>
      </c>
      <c r="C20">
        <v>609.28380000000004</v>
      </c>
      <c r="D20">
        <v>392.73660000000001</v>
      </c>
      <c r="E20">
        <v>140.11330000000001</v>
      </c>
      <c r="F20">
        <v>526.57870000000003</v>
      </c>
      <c r="G20">
        <v>117.762</v>
      </c>
      <c r="H20">
        <v>80.682500000000005</v>
      </c>
      <c r="I20">
        <v>115.67270000000001</v>
      </c>
      <c r="J20">
        <v>346.26249999999999</v>
      </c>
      <c r="K20">
        <v>286.66309999999999</v>
      </c>
      <c r="L20">
        <v>294.28649999999999</v>
      </c>
      <c r="M20">
        <v>500.17099999999999</v>
      </c>
      <c r="N20">
        <v>504.14620000000002</v>
      </c>
    </row>
    <row r="21" spans="2:14" x14ac:dyDescent="0.2">
      <c r="B21" t="s">
        <v>73</v>
      </c>
      <c r="C21">
        <v>440.26190000000003</v>
      </c>
      <c r="D21">
        <v>484.51130000000001</v>
      </c>
      <c r="E21">
        <v>575.14959999999996</v>
      </c>
      <c r="F21">
        <v>325.3904</v>
      </c>
      <c r="G21">
        <v>706.97730000000001</v>
      </c>
      <c r="H21">
        <v>451.31830000000002</v>
      </c>
      <c r="I21">
        <v>147.3518</v>
      </c>
      <c r="J21">
        <v>301.04520000000002</v>
      </c>
      <c r="K21">
        <v>625.21609999999998</v>
      </c>
      <c r="L21">
        <v>539.76559999999995</v>
      </c>
      <c r="M21">
        <v>703.70240000000001</v>
      </c>
      <c r="N21">
        <v>321.995</v>
      </c>
    </row>
    <row r="22" spans="2:14" x14ac:dyDescent="0.2">
      <c r="B22" t="s">
        <v>74</v>
      </c>
      <c r="C22">
        <v>208.6474</v>
      </c>
      <c r="D22">
        <v>638.64509999999996</v>
      </c>
      <c r="E22">
        <v>387.98899999999998</v>
      </c>
      <c r="F22">
        <v>552.00099999999998</v>
      </c>
      <c r="G22">
        <v>144.16139999999999</v>
      </c>
      <c r="H22">
        <v>481.34570000000002</v>
      </c>
      <c r="I22">
        <v>607.71889999999996</v>
      </c>
      <c r="J22">
        <v>673.69150000000002</v>
      </c>
      <c r="K22">
        <v>501.13670000000002</v>
      </c>
      <c r="L22">
        <v>355.90100000000001</v>
      </c>
      <c r="M22">
        <v>648.62270000000001</v>
      </c>
      <c r="N22">
        <v>226.54740000000001</v>
      </c>
    </row>
    <row r="23" spans="2:14" x14ac:dyDescent="0.2">
      <c r="B23" t="s">
        <v>75</v>
      </c>
      <c r="C23">
        <v>727.74459999999999</v>
      </c>
      <c r="D23">
        <v>358.58780000000002</v>
      </c>
      <c r="E23">
        <v>167.66849999999999</v>
      </c>
      <c r="F23">
        <v>521.40219999999999</v>
      </c>
      <c r="G23">
        <v>363.2475</v>
      </c>
      <c r="H23">
        <v>264.57429999999999</v>
      </c>
      <c r="I23">
        <v>407.52769999999998</v>
      </c>
      <c r="J23">
        <v>247.0642</v>
      </c>
      <c r="K23">
        <v>436.14170000000001</v>
      </c>
      <c r="L23">
        <v>385.2088</v>
      </c>
      <c r="M23">
        <v>487.26850000000002</v>
      </c>
      <c r="N23">
        <v>122.8545</v>
      </c>
    </row>
    <row r="24" spans="2:14" x14ac:dyDescent="0.2">
      <c r="B24" t="s">
        <v>76</v>
      </c>
      <c r="C24">
        <v>832.96569999999997</v>
      </c>
      <c r="D24">
        <v>379.7629</v>
      </c>
      <c r="E24">
        <v>194.93860000000001</v>
      </c>
      <c r="F24">
        <v>373.80169999999998</v>
      </c>
      <c r="G24">
        <v>245.7439</v>
      </c>
      <c r="H24">
        <v>453.0258</v>
      </c>
      <c r="I24">
        <v>461.12990000000002</v>
      </c>
      <c r="J24">
        <v>278.1472</v>
      </c>
      <c r="K24">
        <v>283.05259999999998</v>
      </c>
      <c r="L24">
        <v>195.96190000000001</v>
      </c>
      <c r="M24">
        <v>434.1961</v>
      </c>
      <c r="N24">
        <v>19.09188</v>
      </c>
    </row>
    <row r="25" spans="2:14" x14ac:dyDescent="0.2">
      <c r="B25" t="s">
        <v>77</v>
      </c>
      <c r="C25">
        <v>589.55160000000001</v>
      </c>
      <c r="D25">
        <v>234.4221</v>
      </c>
      <c r="E25">
        <v>271.36900000000003</v>
      </c>
      <c r="F25">
        <v>255.8655</v>
      </c>
      <c r="G25">
        <v>408.68959999999998</v>
      </c>
      <c r="H25">
        <v>334.27980000000002</v>
      </c>
      <c r="I25">
        <v>306.76400000000001</v>
      </c>
      <c r="J25">
        <v>218.7148</v>
      </c>
      <c r="K25">
        <v>898.57889999999998</v>
      </c>
      <c r="L25">
        <v>81.595929999999996</v>
      </c>
      <c r="M25">
        <v>209.2432</v>
      </c>
      <c r="N25">
        <v>6.4420500000000001</v>
      </c>
    </row>
    <row r="26" spans="2:14" x14ac:dyDescent="0.2">
      <c r="B26" t="s">
        <v>78</v>
      </c>
      <c r="C26">
        <v>186.85220000000001</v>
      </c>
      <c r="D26">
        <v>304.2133</v>
      </c>
      <c r="E26">
        <v>76.158280000000005</v>
      </c>
      <c r="F26">
        <v>293.2672</v>
      </c>
      <c r="G26">
        <v>458.01330000000002</v>
      </c>
      <c r="H26">
        <v>175.0907</v>
      </c>
      <c r="I26">
        <v>159.80529999999999</v>
      </c>
      <c r="J26">
        <v>345.13170000000002</v>
      </c>
      <c r="K26">
        <v>492.0292</v>
      </c>
      <c r="L26">
        <v>172.55500000000001</v>
      </c>
      <c r="M26">
        <v>143.8381</v>
      </c>
      <c r="N26">
        <v>11.56503</v>
      </c>
    </row>
    <row r="27" spans="2:14" x14ac:dyDescent="0.2">
      <c r="B27" t="s">
        <v>79</v>
      </c>
      <c r="C27">
        <v>3.25</v>
      </c>
      <c r="D27">
        <v>31.199290000000001</v>
      </c>
      <c r="E27">
        <v>106.7439</v>
      </c>
      <c r="F27">
        <v>298.93380000000002</v>
      </c>
      <c r="G27">
        <v>404.15550000000002</v>
      </c>
      <c r="H27">
        <v>18.142949999999999</v>
      </c>
      <c r="I27">
        <v>31.089590000000001</v>
      </c>
      <c r="J27">
        <v>79.34563</v>
      </c>
      <c r="K27">
        <v>115.4423</v>
      </c>
      <c r="L27">
        <v>100.57040000000001</v>
      </c>
      <c r="M27">
        <v>63.477690000000003</v>
      </c>
      <c r="N27">
        <v>3.25</v>
      </c>
    </row>
    <row r="29" spans="2:14" x14ac:dyDescent="0.2">
      <c r="B29" t="s">
        <v>83</v>
      </c>
    </row>
    <row r="30" spans="2:14" x14ac:dyDescent="0.2">
      <c r="C30" s="14">
        <f>C20/C9</f>
        <v>0.199716069818897</v>
      </c>
      <c r="D30" s="14">
        <f t="shared" ref="D30:N30" si="0">D20/D9</f>
        <v>0.10006665392700172</v>
      </c>
      <c r="E30" s="14">
        <f t="shared" si="0"/>
        <v>3.6114002190862818E-2</v>
      </c>
      <c r="F30" s="14">
        <f t="shared" si="0"/>
        <v>0.17338778399736582</v>
      </c>
      <c r="G30" s="14">
        <f t="shared" si="0"/>
        <v>3.8952121061771275E-2</v>
      </c>
      <c r="H30" s="14">
        <f t="shared" si="0"/>
        <v>2.315800803673938E-2</v>
      </c>
      <c r="I30" s="14">
        <f t="shared" si="0"/>
        <v>2.2703179587831208E-2</v>
      </c>
      <c r="J30" s="14">
        <f t="shared" si="0"/>
        <v>9.2404429915271202E-2</v>
      </c>
      <c r="K30" s="14">
        <f t="shared" si="0"/>
        <v>8.9463400171647028E-2</v>
      </c>
      <c r="L30" s="14">
        <f t="shared" si="0"/>
        <v>9.3833878039059376E-2</v>
      </c>
      <c r="M30" s="14">
        <f t="shared" si="0"/>
        <v>0.13583298255142914</v>
      </c>
      <c r="N30" s="14">
        <f t="shared" si="0"/>
        <v>0.17297862412077544</v>
      </c>
    </row>
    <row r="31" spans="2:14" x14ac:dyDescent="0.2">
      <c r="C31" s="14">
        <f t="shared" ref="C31:N31" si="1">C21/C10</f>
        <v>7.92871820269236E-2</v>
      </c>
      <c r="D31" s="14">
        <f t="shared" si="1"/>
        <v>0.33180023968498545</v>
      </c>
      <c r="E31" s="14">
        <f t="shared" si="1"/>
        <v>0.17286035013900367</v>
      </c>
      <c r="F31" s="14">
        <f t="shared" si="1"/>
        <v>0.10047565230816737</v>
      </c>
      <c r="G31" s="14">
        <f t="shared" si="1"/>
        <v>0.20862480265584654</v>
      </c>
      <c r="H31" s="14">
        <f t="shared" si="1"/>
        <v>0.15688478317545843</v>
      </c>
      <c r="I31" s="14">
        <f t="shared" si="1"/>
        <v>4.9178740091781394E-2</v>
      </c>
      <c r="J31" s="14">
        <f t="shared" si="1"/>
        <v>9.4765153065239638E-2</v>
      </c>
      <c r="K31" s="14">
        <f t="shared" si="1"/>
        <v>0.17516736008965469</v>
      </c>
      <c r="L31" s="14">
        <f t="shared" si="1"/>
        <v>0.20200808383233532</v>
      </c>
      <c r="M31" s="14">
        <f t="shared" si="1"/>
        <v>0.21524887971247228</v>
      </c>
      <c r="N31" s="14">
        <f t="shared" si="1"/>
        <v>0.12415461731251205</v>
      </c>
    </row>
    <row r="32" spans="2:14" x14ac:dyDescent="0.2">
      <c r="C32" s="14">
        <f t="shared" ref="C32:N32" si="2">C22/C11</f>
        <v>0.12329584872211553</v>
      </c>
      <c r="D32" s="14">
        <f t="shared" si="2"/>
        <v>0.20747018598229511</v>
      </c>
      <c r="E32" s="14">
        <f t="shared" si="2"/>
        <v>0.12687671680837148</v>
      </c>
      <c r="F32" s="14">
        <f t="shared" si="2"/>
        <v>0.2165346670589389</v>
      </c>
      <c r="G32" s="14">
        <f t="shared" si="2"/>
        <v>5.6778810555336741E-2</v>
      </c>
      <c r="H32" s="14">
        <f t="shared" si="2"/>
        <v>0.17969041530564631</v>
      </c>
      <c r="I32" s="14">
        <f t="shared" si="2"/>
        <v>0.17207302328873786</v>
      </c>
      <c r="J32" s="14">
        <f t="shared" si="2"/>
        <v>0.29512276859051584</v>
      </c>
      <c r="K32" s="14">
        <f t="shared" si="2"/>
        <v>0.18130850217076702</v>
      </c>
      <c r="L32" s="14">
        <f t="shared" si="2"/>
        <v>0.12113716814159292</v>
      </c>
      <c r="M32" s="14">
        <f t="shared" si="2"/>
        <v>0.26808129778879936</v>
      </c>
      <c r="N32" s="14">
        <f t="shared" si="2"/>
        <v>0.11028229280759402</v>
      </c>
    </row>
    <row r="33" spans="3:14" x14ac:dyDescent="0.2">
      <c r="C33" s="14">
        <f t="shared" ref="C33:N33" si="3">C23/C12</f>
        <v>0.2167196545562835</v>
      </c>
      <c r="D33" s="14">
        <f t="shared" si="3"/>
        <v>0.10163333097144477</v>
      </c>
      <c r="E33" s="14">
        <f t="shared" si="3"/>
        <v>0.10801642776614591</v>
      </c>
      <c r="F33" s="14">
        <f t="shared" si="3"/>
        <v>0.16845237056780551</v>
      </c>
      <c r="G33" s="14">
        <f t="shared" si="3"/>
        <v>0.15723298344335029</v>
      </c>
      <c r="H33" s="14">
        <f t="shared" si="3"/>
        <v>0.12171330649798735</v>
      </c>
      <c r="I33" s="14">
        <f t="shared" si="3"/>
        <v>0.14067231618916121</v>
      </c>
      <c r="J33" s="14">
        <f t="shared" si="3"/>
        <v>0.12613360561582643</v>
      </c>
      <c r="K33" s="14">
        <f t="shared" si="3"/>
        <v>0.21625967522003223</v>
      </c>
      <c r="L33" s="14">
        <f t="shared" si="3"/>
        <v>0.12900495646349633</v>
      </c>
      <c r="M33" s="14">
        <f t="shared" si="3"/>
        <v>0.19166820729668602</v>
      </c>
      <c r="N33" s="14">
        <f t="shared" si="3"/>
        <v>0.20813977128335451</v>
      </c>
    </row>
    <row r="34" spans="3:14" x14ac:dyDescent="0.2">
      <c r="C34" s="14">
        <f t="shared" ref="C34:N34" si="4">C24/C13</f>
        <v>0.31783485643422682</v>
      </c>
      <c r="D34" s="14">
        <f t="shared" si="4"/>
        <v>0.19875069998691614</v>
      </c>
      <c r="E34" s="14">
        <f t="shared" si="4"/>
        <v>7.7610669851697026E-2</v>
      </c>
      <c r="F34" s="14">
        <f t="shared" si="4"/>
        <v>0.14096415574620533</v>
      </c>
      <c r="G34" s="14">
        <f t="shared" si="4"/>
        <v>8.2867610858202656E-2</v>
      </c>
      <c r="H34" s="14">
        <f t="shared" si="4"/>
        <v>0.22620187242541506</v>
      </c>
      <c r="I34" s="14">
        <f t="shared" si="4"/>
        <v>0.20227213510253317</v>
      </c>
      <c r="J34" s="14">
        <f t="shared" si="4"/>
        <v>0.1091094243404923</v>
      </c>
      <c r="K34" s="14">
        <f t="shared" si="4"/>
        <v>5.5625940847007956E-2</v>
      </c>
      <c r="L34" s="14">
        <f t="shared" si="4"/>
        <v>0.12042519588262407</v>
      </c>
      <c r="M34" s="14">
        <f t="shared" si="4"/>
        <v>0.1876793170520856</v>
      </c>
      <c r="N34" s="14">
        <f t="shared" si="4"/>
        <v>0.70710666666666666</v>
      </c>
    </row>
    <row r="35" spans="3:14" x14ac:dyDescent="0.2">
      <c r="C35" s="14">
        <f t="shared" ref="C35:N35" si="5">C25/C14</f>
        <v>0.17224500766927178</v>
      </c>
      <c r="D35" s="14">
        <f t="shared" si="5"/>
        <v>0.18571764705882354</v>
      </c>
      <c r="E35" s="14">
        <f t="shared" si="5"/>
        <v>0.13782072117826311</v>
      </c>
      <c r="F35" s="14">
        <f t="shared" si="5"/>
        <v>9.372362637362637E-2</v>
      </c>
      <c r="G35" s="14">
        <f t="shared" si="5"/>
        <v>0.13145371502090705</v>
      </c>
      <c r="H35" s="14">
        <f t="shared" si="5"/>
        <v>0.28233091216216216</v>
      </c>
      <c r="I35" s="14">
        <f t="shared" si="5"/>
        <v>0.17559473382942187</v>
      </c>
      <c r="J35" s="14">
        <f t="shared" si="5"/>
        <v>5.5780362152512114E-2</v>
      </c>
      <c r="K35" s="14">
        <f t="shared" si="5"/>
        <v>0.22351318947826626</v>
      </c>
      <c r="L35" s="14">
        <f t="shared" si="5"/>
        <v>4.5552508025122118E-2</v>
      </c>
      <c r="M35" s="14">
        <f t="shared" si="5"/>
        <v>0.16142194792671166</v>
      </c>
      <c r="N35" s="14">
        <f t="shared" si="5"/>
        <v>0.17410945945945946</v>
      </c>
    </row>
    <row r="36" spans="3:14" x14ac:dyDescent="0.2">
      <c r="C36" s="14">
        <f t="shared" ref="C36:N36" si="6">C26/C15</f>
        <v>0.12143116165718928</v>
      </c>
      <c r="D36" s="14">
        <f t="shared" si="6"/>
        <v>0.33661222683264175</v>
      </c>
      <c r="E36" s="14">
        <f t="shared" si="6"/>
        <v>5.9521906994919896E-2</v>
      </c>
      <c r="F36" s="14">
        <f t="shared" si="6"/>
        <v>9.2513312302839115E-2</v>
      </c>
      <c r="G36" s="14">
        <f t="shared" si="6"/>
        <v>0.13980869963369963</v>
      </c>
      <c r="H36" s="14">
        <f t="shared" si="6"/>
        <v>0.13401507845388441</v>
      </c>
      <c r="I36" s="14">
        <f t="shared" si="6"/>
        <v>0.10501416132741909</v>
      </c>
      <c r="J36" s="14">
        <f t="shared" si="6"/>
        <v>0.13932049651831668</v>
      </c>
      <c r="K36" s="14">
        <f t="shared" si="6"/>
        <v>0.16328854227163361</v>
      </c>
      <c r="L36" s="14">
        <f t="shared" si="6"/>
        <v>0.23421106209704787</v>
      </c>
      <c r="M36" s="14">
        <f t="shared" si="6"/>
        <v>0.10409849828116519</v>
      </c>
      <c r="N36" s="14">
        <f t="shared" si="6"/>
        <v>0.20113095652173912</v>
      </c>
    </row>
    <row r="37" spans="3:14" x14ac:dyDescent="0.2">
      <c r="C37" s="14">
        <f t="shared" ref="C37:N37" si="7">C27/C16</f>
        <v>1</v>
      </c>
      <c r="D37" s="14">
        <f t="shared" si="7"/>
        <v>6.7276097035040436E-2</v>
      </c>
      <c r="E37" s="14">
        <f t="shared" si="7"/>
        <v>0.2698960809102402</v>
      </c>
      <c r="F37" s="14">
        <f t="shared" si="7"/>
        <v>0.21960242424242427</v>
      </c>
      <c r="G37" s="14">
        <f t="shared" si="7"/>
        <v>0.24779613733905581</v>
      </c>
      <c r="H37" s="14">
        <f t="shared" si="7"/>
        <v>0.29742540983606558</v>
      </c>
      <c r="I37" s="14">
        <f t="shared" si="7"/>
        <v>0.19044159264931088</v>
      </c>
      <c r="J37" s="14">
        <f t="shared" si="7"/>
        <v>0.12441494315954528</v>
      </c>
      <c r="K37" s="14">
        <f t="shared" si="7"/>
        <v>0.15526872898453262</v>
      </c>
      <c r="L37" s="14">
        <f t="shared" si="7"/>
        <v>0.17871239449133719</v>
      </c>
      <c r="M37" s="14">
        <f t="shared" si="7"/>
        <v>0.13695294498381877</v>
      </c>
      <c r="N37" s="14">
        <f t="shared" si="7"/>
        <v>0.33333333333333331</v>
      </c>
    </row>
    <row r="48" spans="3:14" x14ac:dyDescent="0.2">
      <c r="C48">
        <v>3.25</v>
      </c>
      <c r="D48">
        <v>463.75</v>
      </c>
      <c r="E48">
        <v>395.5</v>
      </c>
      <c r="F48">
        <v>1361.25</v>
      </c>
      <c r="G48">
        <v>1631</v>
      </c>
      <c r="H48">
        <v>61</v>
      </c>
      <c r="I48">
        <v>163.25</v>
      </c>
      <c r="J48">
        <v>637.75</v>
      </c>
      <c r="K48">
        <v>743.5</v>
      </c>
      <c r="L48">
        <v>562.75</v>
      </c>
      <c r="M48">
        <v>463.5</v>
      </c>
      <c r="N48">
        <v>9.75</v>
      </c>
    </row>
    <row r="49" spans="3:14" x14ac:dyDescent="0.2">
      <c r="C49">
        <v>1538.75</v>
      </c>
      <c r="D49">
        <v>903.75</v>
      </c>
      <c r="E49">
        <v>1279.5</v>
      </c>
      <c r="F49">
        <v>3170</v>
      </c>
      <c r="G49">
        <v>3276</v>
      </c>
      <c r="H49">
        <v>1306.5</v>
      </c>
      <c r="I49">
        <v>1521.75</v>
      </c>
      <c r="J49">
        <v>2477.25</v>
      </c>
      <c r="K49">
        <v>3013.25</v>
      </c>
      <c r="L49">
        <v>736.75</v>
      </c>
      <c r="M49">
        <v>1381.75</v>
      </c>
      <c r="N49">
        <v>57.5</v>
      </c>
    </row>
    <row r="50" spans="3:14" x14ac:dyDescent="0.2">
      <c r="C50">
        <v>3422.75</v>
      </c>
      <c r="D50">
        <v>1262.25</v>
      </c>
      <c r="E50">
        <v>1969</v>
      </c>
      <c r="F50">
        <v>2730</v>
      </c>
      <c r="G50">
        <v>3109</v>
      </c>
      <c r="H50">
        <v>1184</v>
      </c>
      <c r="I50">
        <v>1747</v>
      </c>
      <c r="J50">
        <v>3921</v>
      </c>
      <c r="K50">
        <v>4020.25</v>
      </c>
      <c r="L50">
        <v>1791.25</v>
      </c>
      <c r="M50">
        <v>1296.25</v>
      </c>
      <c r="N50">
        <v>37</v>
      </c>
    </row>
    <row r="51" spans="3:14" x14ac:dyDescent="0.2">
      <c r="C51">
        <v>2620.75</v>
      </c>
      <c r="D51">
        <v>1910.75</v>
      </c>
      <c r="E51">
        <v>2511.75</v>
      </c>
      <c r="F51">
        <v>2651.75</v>
      </c>
      <c r="G51">
        <v>2965.5</v>
      </c>
      <c r="H51">
        <v>2002.75</v>
      </c>
      <c r="I51">
        <v>2279.75</v>
      </c>
      <c r="J51">
        <v>2549.25</v>
      </c>
      <c r="K51">
        <v>5088.5</v>
      </c>
      <c r="L51">
        <v>1627.25</v>
      </c>
      <c r="M51">
        <v>2313.5</v>
      </c>
      <c r="N51">
        <v>27</v>
      </c>
    </row>
    <row r="52" spans="3:14" x14ac:dyDescent="0.2">
      <c r="C52">
        <v>3358</v>
      </c>
      <c r="D52">
        <v>3528.25</v>
      </c>
      <c r="E52">
        <v>1552.25</v>
      </c>
      <c r="F52">
        <v>3095.25</v>
      </c>
      <c r="G52">
        <v>2310.25</v>
      </c>
      <c r="H52">
        <v>2173.75</v>
      </c>
      <c r="I52">
        <v>2897</v>
      </c>
      <c r="J52">
        <v>1958.75</v>
      </c>
      <c r="K52">
        <v>2016.75</v>
      </c>
      <c r="L52">
        <v>2986</v>
      </c>
      <c r="M52">
        <v>2542.25</v>
      </c>
      <c r="N52">
        <v>590.25</v>
      </c>
    </row>
    <row r="53" spans="3:14" x14ac:dyDescent="0.2">
      <c r="C53">
        <v>1692.25</v>
      </c>
      <c r="D53">
        <v>3078.25</v>
      </c>
      <c r="E53">
        <v>3058</v>
      </c>
      <c r="F53">
        <v>2549.25</v>
      </c>
      <c r="G53">
        <v>2539</v>
      </c>
      <c r="H53">
        <v>2678.75</v>
      </c>
      <c r="I53">
        <v>3531.75</v>
      </c>
      <c r="J53">
        <v>2282.75</v>
      </c>
      <c r="K53">
        <v>2764</v>
      </c>
      <c r="L53">
        <v>2938</v>
      </c>
      <c r="M53">
        <v>2419.5</v>
      </c>
      <c r="N53">
        <v>2054.25</v>
      </c>
    </row>
    <row r="54" spans="3:14" x14ac:dyDescent="0.2">
      <c r="C54">
        <v>5552.75</v>
      </c>
      <c r="D54">
        <v>1460.25</v>
      </c>
      <c r="E54">
        <v>3327.25</v>
      </c>
      <c r="F54">
        <v>3238.5</v>
      </c>
      <c r="G54">
        <v>3388.75</v>
      </c>
      <c r="H54">
        <v>2876.75</v>
      </c>
      <c r="I54">
        <v>2996.25</v>
      </c>
      <c r="J54">
        <v>3176.75</v>
      </c>
      <c r="K54">
        <v>3569.25</v>
      </c>
      <c r="L54">
        <v>2672</v>
      </c>
      <c r="M54">
        <v>3269.25</v>
      </c>
      <c r="N54">
        <v>2593.5</v>
      </c>
    </row>
    <row r="55" spans="3:14" x14ac:dyDescent="0.2">
      <c r="C55">
        <v>3050.75</v>
      </c>
      <c r="D55">
        <v>3924.75</v>
      </c>
      <c r="E55">
        <v>3879.75</v>
      </c>
      <c r="F55">
        <v>3037</v>
      </c>
      <c r="G55">
        <v>3023.25</v>
      </c>
      <c r="H55">
        <v>3484</v>
      </c>
      <c r="I55">
        <v>5095</v>
      </c>
      <c r="J55">
        <v>3747.25</v>
      </c>
      <c r="K55">
        <v>3204.25</v>
      </c>
      <c r="L55">
        <v>3136.25</v>
      </c>
      <c r="M55">
        <v>3682.25</v>
      </c>
      <c r="N55">
        <v>2914.5</v>
      </c>
    </row>
    <row r="58" spans="3:14" x14ac:dyDescent="0.2">
      <c r="C58">
        <v>3050.75</v>
      </c>
      <c r="D58">
        <v>3902.25</v>
      </c>
      <c r="E58">
        <v>3902.25</v>
      </c>
      <c r="F58">
        <v>3030.125</v>
      </c>
      <c r="G58">
        <v>3030.125</v>
      </c>
      <c r="H58">
        <v>3484</v>
      </c>
      <c r="I58">
        <v>3484</v>
      </c>
      <c r="J58">
        <v>3475.75</v>
      </c>
      <c r="K58">
        <v>3475.75</v>
      </c>
      <c r="L58">
        <v>3409.25</v>
      </c>
      <c r="M58">
        <v>3409.25</v>
      </c>
      <c r="N58">
        <v>2914.5</v>
      </c>
    </row>
    <row r="59" spans="3:14" x14ac:dyDescent="0.2">
      <c r="C59">
        <v>3050.75</v>
      </c>
      <c r="D59">
        <v>3902.25</v>
      </c>
      <c r="E59">
        <v>3902.25</v>
      </c>
      <c r="F59">
        <v>3030.125</v>
      </c>
      <c r="G59">
        <v>3030.125</v>
      </c>
      <c r="H59">
        <v>3484</v>
      </c>
      <c r="I59">
        <v>3484</v>
      </c>
      <c r="J59">
        <v>3475.75</v>
      </c>
      <c r="K59">
        <v>3475.75</v>
      </c>
      <c r="L59">
        <v>3409.25</v>
      </c>
      <c r="M59">
        <v>3409.25</v>
      </c>
      <c r="N59">
        <v>2914.5</v>
      </c>
    </row>
    <row r="60" spans="3:14" x14ac:dyDescent="0.2">
      <c r="C60">
        <v>3050.75</v>
      </c>
      <c r="D60">
        <v>3902.25</v>
      </c>
      <c r="E60">
        <v>3902.25</v>
      </c>
      <c r="F60">
        <v>3030.125</v>
      </c>
      <c r="G60">
        <v>3030.125</v>
      </c>
      <c r="H60">
        <v>3484</v>
      </c>
      <c r="I60">
        <v>3484</v>
      </c>
      <c r="J60">
        <v>3475.75</v>
      </c>
      <c r="K60">
        <v>3475.75</v>
      </c>
      <c r="L60">
        <v>3409.25</v>
      </c>
      <c r="M60">
        <v>3409.25</v>
      </c>
      <c r="N60">
        <v>2914.5</v>
      </c>
    </row>
    <row r="61" spans="3:14" x14ac:dyDescent="0.2">
      <c r="C61">
        <v>3050.75</v>
      </c>
      <c r="D61">
        <v>3902.25</v>
      </c>
      <c r="E61">
        <v>3902.25</v>
      </c>
      <c r="F61">
        <v>3030.125</v>
      </c>
      <c r="G61">
        <v>3030.125</v>
      </c>
      <c r="H61">
        <v>3484</v>
      </c>
      <c r="I61">
        <v>3484</v>
      </c>
      <c r="J61">
        <v>3475.75</v>
      </c>
      <c r="K61">
        <v>3475.75</v>
      </c>
      <c r="L61">
        <v>3409.25</v>
      </c>
      <c r="M61">
        <v>3409.25</v>
      </c>
      <c r="N61">
        <v>2914.5</v>
      </c>
    </row>
    <row r="62" spans="3:14" x14ac:dyDescent="0.2">
      <c r="C62">
        <v>3050.75</v>
      </c>
      <c r="D62">
        <v>3902.25</v>
      </c>
      <c r="E62">
        <v>3902.25</v>
      </c>
      <c r="F62">
        <v>3030.125</v>
      </c>
      <c r="G62">
        <v>3030.125</v>
      </c>
      <c r="H62">
        <v>3484</v>
      </c>
      <c r="I62">
        <v>3484</v>
      </c>
      <c r="J62">
        <v>3475.75</v>
      </c>
      <c r="K62">
        <v>3475.75</v>
      </c>
      <c r="L62">
        <v>3409.25</v>
      </c>
      <c r="M62">
        <v>3409.25</v>
      </c>
      <c r="N62">
        <v>2914.5</v>
      </c>
    </row>
    <row r="63" spans="3:14" x14ac:dyDescent="0.2">
      <c r="C63">
        <v>3050.75</v>
      </c>
      <c r="D63">
        <v>3902.25</v>
      </c>
      <c r="E63">
        <v>3902.25</v>
      </c>
      <c r="F63">
        <v>3030.125</v>
      </c>
      <c r="G63">
        <v>3030.125</v>
      </c>
      <c r="H63">
        <v>3484</v>
      </c>
      <c r="I63">
        <v>3484</v>
      </c>
      <c r="J63">
        <v>3475.75</v>
      </c>
      <c r="K63">
        <v>3475.75</v>
      </c>
      <c r="L63">
        <v>3409.25</v>
      </c>
      <c r="M63">
        <v>3409.25</v>
      </c>
      <c r="N63">
        <v>2914.5</v>
      </c>
    </row>
    <row r="64" spans="3:14" x14ac:dyDescent="0.2">
      <c r="C64">
        <v>3050.75</v>
      </c>
      <c r="D64">
        <v>3902.25</v>
      </c>
      <c r="E64">
        <v>3902.25</v>
      </c>
      <c r="F64">
        <v>3030.125</v>
      </c>
      <c r="G64">
        <v>3030.125</v>
      </c>
      <c r="H64">
        <v>3484</v>
      </c>
      <c r="I64">
        <v>3484</v>
      </c>
      <c r="J64">
        <v>3475.75</v>
      </c>
      <c r="K64">
        <v>3475.75</v>
      </c>
      <c r="L64">
        <v>3409.25</v>
      </c>
      <c r="M64">
        <v>3409.25</v>
      </c>
      <c r="N64">
        <v>2914.5</v>
      </c>
    </row>
    <row r="65" spans="3:25" x14ac:dyDescent="0.2">
      <c r="C65">
        <v>3050.75</v>
      </c>
      <c r="D65">
        <v>3902.25</v>
      </c>
      <c r="E65">
        <v>3902.25</v>
      </c>
      <c r="F65">
        <v>3030.125</v>
      </c>
      <c r="G65">
        <v>3030.125</v>
      </c>
      <c r="H65">
        <v>3484</v>
      </c>
      <c r="I65">
        <v>3484</v>
      </c>
      <c r="J65">
        <v>3475.75</v>
      </c>
      <c r="K65">
        <v>3475.75</v>
      </c>
      <c r="L65">
        <v>3409.25</v>
      </c>
      <c r="M65">
        <v>3409.25</v>
      </c>
      <c r="N65">
        <v>2914.5</v>
      </c>
    </row>
    <row r="67" spans="3:25" ht="13.5" thickBot="1" x14ac:dyDescent="0.25">
      <c r="D67" t="s">
        <v>99</v>
      </c>
      <c r="F67" t="s">
        <v>86</v>
      </c>
      <c r="H67" t="s">
        <v>87</v>
      </c>
      <c r="J67" t="s">
        <v>52</v>
      </c>
      <c r="L67" t="s">
        <v>91</v>
      </c>
      <c r="N67" t="s">
        <v>31</v>
      </c>
    </row>
    <row r="68" spans="3:25" x14ac:dyDescent="0.2">
      <c r="C68">
        <f>(C48/C58)*100</f>
        <v>0.10653118085716627</v>
      </c>
      <c r="D68" s="16">
        <f t="shared" ref="D68:N68" si="8">(D48/D58)*100</f>
        <v>11.884169389454801</v>
      </c>
      <c r="E68" s="17">
        <f t="shared" si="8"/>
        <v>10.135178422704849</v>
      </c>
      <c r="F68" s="16">
        <f t="shared" si="8"/>
        <v>44.92388927849511</v>
      </c>
      <c r="G68" s="17">
        <f t="shared" si="8"/>
        <v>53.826162287034364</v>
      </c>
      <c r="H68" s="16">
        <f t="shared" si="8"/>
        <v>1.7508610792192882</v>
      </c>
      <c r="I68" s="17">
        <f t="shared" si="8"/>
        <v>4.6857060849598158</v>
      </c>
      <c r="J68" s="16">
        <f t="shared" si="8"/>
        <v>18.348557865208946</v>
      </c>
      <c r="K68" s="17">
        <f t="shared" si="8"/>
        <v>21.391066676256923</v>
      </c>
      <c r="L68" s="16">
        <f t="shared" si="8"/>
        <v>16.506563027058739</v>
      </c>
      <c r="M68" s="17">
        <f t="shared" si="8"/>
        <v>13.595365549607685</v>
      </c>
      <c r="N68">
        <f t="shared" si="8"/>
        <v>0.33453422542460115</v>
      </c>
    </row>
    <row r="69" spans="3:25" x14ac:dyDescent="0.2">
      <c r="C69">
        <f t="shared" ref="C69:N69" si="9">(C49/C59)*100</f>
        <v>50.438416782758331</v>
      </c>
      <c r="D69" s="18">
        <f t="shared" si="9"/>
        <v>23.159715548721891</v>
      </c>
      <c r="E69" s="19">
        <f t="shared" si="9"/>
        <v>32.788775706323278</v>
      </c>
      <c r="F69" s="18">
        <f t="shared" si="9"/>
        <v>104.61614619858916</v>
      </c>
      <c r="G69" s="19">
        <f t="shared" si="9"/>
        <v>108.11435171816343</v>
      </c>
      <c r="H69" s="18">
        <f t="shared" si="9"/>
        <v>37.5</v>
      </c>
      <c r="I69" s="19">
        <f t="shared" si="9"/>
        <v>43.678243398392652</v>
      </c>
      <c r="J69" s="18">
        <f t="shared" si="9"/>
        <v>71.272387254549372</v>
      </c>
      <c r="K69" s="19">
        <f t="shared" si="9"/>
        <v>86.693519384305546</v>
      </c>
      <c r="L69" s="18">
        <f t="shared" si="9"/>
        <v>21.610324851506928</v>
      </c>
      <c r="M69" s="19">
        <f t="shared" si="9"/>
        <v>40.529441959375227</v>
      </c>
      <c r="N69">
        <f t="shared" si="9"/>
        <v>1.9728941499399553</v>
      </c>
    </row>
    <row r="70" spans="3:25" x14ac:dyDescent="0.2">
      <c r="C70">
        <f t="shared" ref="C70:N70" si="10">(C50/C60)*100</f>
        <v>112.19372285503565</v>
      </c>
      <c r="D70" s="18">
        <f t="shared" si="10"/>
        <v>32.346723044397464</v>
      </c>
      <c r="E70" s="19">
        <f t="shared" si="10"/>
        <v>50.45806906272022</v>
      </c>
      <c r="F70" s="18">
        <f t="shared" si="10"/>
        <v>90.095293098469526</v>
      </c>
      <c r="G70" s="19">
        <f t="shared" si="10"/>
        <v>102.60302792789075</v>
      </c>
      <c r="H70" s="18">
        <f t="shared" si="10"/>
        <v>33.983926521239951</v>
      </c>
      <c r="I70" s="19">
        <f t="shared" si="10"/>
        <v>50.143513203214695</v>
      </c>
      <c r="J70" s="18">
        <f t="shared" si="10"/>
        <v>112.81018485219016</v>
      </c>
      <c r="K70" s="19">
        <f t="shared" si="10"/>
        <v>115.66568366539596</v>
      </c>
      <c r="L70" s="18">
        <f t="shared" si="10"/>
        <v>52.54088142553347</v>
      </c>
      <c r="M70" s="19">
        <f t="shared" si="10"/>
        <v>38.021558993913615</v>
      </c>
      <c r="N70">
        <f t="shared" si="10"/>
        <v>1.2695144964831018</v>
      </c>
    </row>
    <row r="71" spans="3:25" x14ac:dyDescent="0.2">
      <c r="C71">
        <f t="shared" ref="C71:N71" si="11">(C51/C61)*100</f>
        <v>85.905105301974928</v>
      </c>
      <c r="D71" s="18">
        <f t="shared" si="11"/>
        <v>48.965340508680889</v>
      </c>
      <c r="E71" s="19">
        <f t="shared" si="11"/>
        <v>64.366711512588893</v>
      </c>
      <c r="F71" s="18">
        <f t="shared" si="11"/>
        <v>87.512891382368721</v>
      </c>
      <c r="G71" s="19">
        <f t="shared" si="11"/>
        <v>97.867249700919928</v>
      </c>
      <c r="H71" s="18">
        <f t="shared" si="11"/>
        <v>57.484213547646377</v>
      </c>
      <c r="I71" s="19">
        <f t="shared" si="11"/>
        <v>65.434845005740527</v>
      </c>
      <c r="J71" s="18">
        <f t="shared" si="11"/>
        <v>73.343882615262885</v>
      </c>
      <c r="K71" s="19">
        <f t="shared" si="11"/>
        <v>146.40005754153779</v>
      </c>
      <c r="L71" s="18">
        <f t="shared" si="11"/>
        <v>47.730439246168508</v>
      </c>
      <c r="M71" s="19">
        <f t="shared" si="11"/>
        <v>67.859499890005139</v>
      </c>
      <c r="N71">
        <f t="shared" si="11"/>
        <v>0.92640247040658774</v>
      </c>
    </row>
    <row r="72" spans="3:25" x14ac:dyDescent="0.2">
      <c r="C72">
        <f t="shared" ref="C72:N72" si="12">(C52/C62)*100</f>
        <v>110.0712939441121</v>
      </c>
      <c r="D72" s="18">
        <f t="shared" si="12"/>
        <v>90.415785764622967</v>
      </c>
      <c r="E72" s="20">
        <f t="shared" si="12"/>
        <v>39.778333013005316</v>
      </c>
      <c r="F72" s="18">
        <f t="shared" si="12"/>
        <v>102.14925126851202</v>
      </c>
      <c r="G72" s="19">
        <f t="shared" si="12"/>
        <v>76.242729260344049</v>
      </c>
      <c r="H72" s="18">
        <f t="shared" si="12"/>
        <v>62.392365097588979</v>
      </c>
      <c r="I72" s="19">
        <f t="shared" si="12"/>
        <v>83.151549942594713</v>
      </c>
      <c r="J72" s="18">
        <f t="shared" si="12"/>
        <v>56.354743580522197</v>
      </c>
      <c r="K72" s="19">
        <f t="shared" si="12"/>
        <v>58.023448176652522</v>
      </c>
      <c r="L72" s="18">
        <f t="shared" si="12"/>
        <v>87.585246021852313</v>
      </c>
      <c r="M72" s="19">
        <f t="shared" si="12"/>
        <v>74.569186771283995</v>
      </c>
      <c r="N72">
        <f t="shared" si="12"/>
        <v>20.252187339166237</v>
      </c>
    </row>
    <row r="73" spans="3:25" x14ac:dyDescent="0.2">
      <c r="C73">
        <f t="shared" ref="C73:N73" si="13">(C53/C63)*100</f>
        <v>55.469966401704497</v>
      </c>
      <c r="D73" s="18">
        <f t="shared" si="13"/>
        <v>78.883977192645276</v>
      </c>
      <c r="E73" s="19">
        <f t="shared" si="13"/>
        <v>78.365045806906281</v>
      </c>
      <c r="F73" s="18">
        <f t="shared" si="13"/>
        <v>84.13019264881811</v>
      </c>
      <c r="G73" s="19">
        <f t="shared" si="13"/>
        <v>83.791922775463064</v>
      </c>
      <c r="H73" s="18">
        <f t="shared" si="13"/>
        <v>76.887198622273246</v>
      </c>
      <c r="I73" s="19">
        <f t="shared" si="13"/>
        <v>101.37055109070035</v>
      </c>
      <c r="J73" s="18">
        <f t="shared" si="13"/>
        <v>65.676472703732998</v>
      </c>
      <c r="K73" s="19">
        <f t="shared" si="13"/>
        <v>79.522405236279937</v>
      </c>
      <c r="L73" s="18">
        <f t="shared" si="13"/>
        <v>86.17731172545281</v>
      </c>
      <c r="M73" s="19">
        <f t="shared" si="13"/>
        <v>70.968688127887376</v>
      </c>
      <c r="N73">
        <f t="shared" si="13"/>
        <v>70.483787956767884</v>
      </c>
    </row>
    <row r="74" spans="3:25" x14ac:dyDescent="0.2">
      <c r="C74">
        <f t="shared" ref="C74:N74" si="14">(C54/C64)*100</f>
        <v>182.01261984757846</v>
      </c>
      <c r="D74" s="21">
        <f t="shared" si="14"/>
        <v>37.420718816067655</v>
      </c>
      <c r="E74" s="19">
        <f t="shared" si="14"/>
        <v>85.264911269139603</v>
      </c>
      <c r="F74" s="18">
        <f t="shared" si="14"/>
        <v>106.87677901076688</v>
      </c>
      <c r="G74" s="19">
        <f t="shared" si="14"/>
        <v>111.83532032506909</v>
      </c>
      <c r="H74" s="18">
        <f t="shared" si="14"/>
        <v>82.570321469575205</v>
      </c>
      <c r="I74" s="19">
        <f t="shared" si="14"/>
        <v>86.000287026406426</v>
      </c>
      <c r="J74" s="18">
        <f t="shared" si="14"/>
        <v>91.39754009925916</v>
      </c>
      <c r="K74" s="19">
        <f t="shared" si="14"/>
        <v>102.69006689203768</v>
      </c>
      <c r="L74" s="18">
        <f t="shared" si="14"/>
        <v>78.375009166238911</v>
      </c>
      <c r="M74" s="19">
        <f t="shared" si="14"/>
        <v>95.893524968834782</v>
      </c>
      <c r="N74">
        <f t="shared" si="14"/>
        <v>88.986103962943901</v>
      </c>
    </row>
    <row r="75" spans="3:25" ht="13.5" thickBot="1" x14ac:dyDescent="0.25">
      <c r="C75">
        <f t="shared" ref="C75:N75" si="15">(C55/C65)*100</f>
        <v>100</v>
      </c>
      <c r="D75" s="22">
        <f t="shared" si="15"/>
        <v>100.57659042859888</v>
      </c>
      <c r="E75" s="23">
        <f t="shared" si="15"/>
        <v>99.423409571401109</v>
      </c>
      <c r="F75" s="22">
        <f t="shared" si="15"/>
        <v>100.22688832968937</v>
      </c>
      <c r="G75" s="23">
        <f t="shared" si="15"/>
        <v>99.773111670310627</v>
      </c>
      <c r="H75" s="22">
        <f t="shared" si="15"/>
        <v>100</v>
      </c>
      <c r="I75" s="24">
        <f t="shared" si="15"/>
        <v>146.23995407577496</v>
      </c>
      <c r="J75" s="22">
        <f t="shared" si="15"/>
        <v>107.81126375602388</v>
      </c>
      <c r="K75" s="23">
        <f t="shared" si="15"/>
        <v>92.188736243976123</v>
      </c>
      <c r="L75" s="22">
        <f t="shared" si="15"/>
        <v>91.992373689227833</v>
      </c>
      <c r="M75" s="23">
        <f t="shared" si="15"/>
        <v>108.00762631077217</v>
      </c>
      <c r="N75">
        <f t="shared" si="15"/>
        <v>100</v>
      </c>
    </row>
    <row r="77" spans="3:25" x14ac:dyDescent="0.2">
      <c r="D77" t="s">
        <v>84</v>
      </c>
      <c r="F77" t="s">
        <v>85</v>
      </c>
      <c r="H77" t="s">
        <v>88</v>
      </c>
      <c r="J77" t="s">
        <v>89</v>
      </c>
      <c r="L77" t="s">
        <v>90</v>
      </c>
    </row>
    <row r="78" spans="3:25" x14ac:dyDescent="0.2">
      <c r="R78">
        <v>100</v>
      </c>
      <c r="S78">
        <v>56.5</v>
      </c>
      <c r="T78">
        <v>31.9</v>
      </c>
      <c r="U78">
        <v>18</v>
      </c>
      <c r="V78">
        <v>10</v>
      </c>
      <c r="W78">
        <v>5.75</v>
      </c>
      <c r="X78">
        <v>3.25</v>
      </c>
      <c r="Y78">
        <v>1.84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85"/>
  <sheetViews>
    <sheetView topLeftCell="A43" workbookViewId="0">
      <selection activeCell="U84" sqref="U84"/>
    </sheetView>
  </sheetViews>
  <sheetFormatPr defaultRowHeight="12.75" x14ac:dyDescent="0.2"/>
  <sheetData>
    <row r="3" spans="2:14" x14ac:dyDescent="0.2">
      <c r="B3" t="s">
        <v>81</v>
      </c>
    </row>
    <row r="5" spans="2:14" x14ac:dyDescent="0.2">
      <c r="B5" t="s">
        <v>68</v>
      </c>
      <c r="C5" s="13">
        <v>42142.468055555553</v>
      </c>
      <c r="D5" t="s">
        <v>69</v>
      </c>
      <c r="E5">
        <v>0</v>
      </c>
      <c r="F5" t="s">
        <v>70</v>
      </c>
    </row>
    <row r="7" spans="2:14" x14ac:dyDescent="0.2">
      <c r="B7" t="s">
        <v>71</v>
      </c>
    </row>
    <row r="8" spans="2:14" x14ac:dyDescent="0.2">
      <c r="C8">
        <v>1</v>
      </c>
      <c r="D8">
        <v>2</v>
      </c>
      <c r="E8">
        <v>3</v>
      </c>
      <c r="F8">
        <v>4</v>
      </c>
      <c r="G8">
        <v>5</v>
      </c>
      <c r="H8">
        <v>6</v>
      </c>
      <c r="I8">
        <v>7</v>
      </c>
      <c r="J8">
        <v>8</v>
      </c>
      <c r="K8">
        <v>9</v>
      </c>
      <c r="L8">
        <v>10</v>
      </c>
      <c r="M8">
        <v>11</v>
      </c>
      <c r="N8">
        <v>12</v>
      </c>
    </row>
    <row r="9" spans="2:14" x14ac:dyDescent="0.2">
      <c r="B9" t="s">
        <v>72</v>
      </c>
      <c r="C9">
        <v>211.25</v>
      </c>
      <c r="D9">
        <v>310</v>
      </c>
      <c r="E9">
        <v>416</v>
      </c>
      <c r="F9">
        <v>491.25</v>
      </c>
      <c r="G9">
        <v>958.5</v>
      </c>
      <c r="H9">
        <v>1221.5</v>
      </c>
      <c r="I9">
        <v>1494.5</v>
      </c>
      <c r="J9">
        <v>2054.25</v>
      </c>
      <c r="K9">
        <v>1040.5</v>
      </c>
      <c r="L9">
        <v>1859.5</v>
      </c>
      <c r="M9">
        <v>1037</v>
      </c>
      <c r="N9">
        <v>2887</v>
      </c>
    </row>
    <row r="10" spans="2:14" x14ac:dyDescent="0.2">
      <c r="B10" t="s">
        <v>73</v>
      </c>
      <c r="C10">
        <v>149.75</v>
      </c>
      <c r="D10">
        <v>286.25</v>
      </c>
      <c r="E10">
        <v>723</v>
      </c>
      <c r="F10">
        <v>712.75</v>
      </c>
      <c r="G10">
        <v>1194.25</v>
      </c>
      <c r="H10">
        <v>1334</v>
      </c>
      <c r="I10">
        <v>1296.75</v>
      </c>
      <c r="J10">
        <v>2484.25</v>
      </c>
      <c r="K10">
        <v>1221.25</v>
      </c>
      <c r="L10">
        <v>1276</v>
      </c>
      <c r="M10">
        <v>1801.75</v>
      </c>
      <c r="N10">
        <v>2238.5</v>
      </c>
    </row>
    <row r="11" spans="2:14" x14ac:dyDescent="0.2">
      <c r="B11" t="s">
        <v>74</v>
      </c>
      <c r="C11">
        <v>173.5</v>
      </c>
      <c r="D11">
        <v>402</v>
      </c>
      <c r="E11">
        <v>576.25</v>
      </c>
      <c r="F11">
        <v>760.75</v>
      </c>
      <c r="G11">
        <v>1515</v>
      </c>
      <c r="H11">
        <v>1689</v>
      </c>
      <c r="I11">
        <v>1538.75</v>
      </c>
      <c r="J11">
        <v>3081.75</v>
      </c>
      <c r="K11">
        <v>1255.5</v>
      </c>
      <c r="L11">
        <v>2160</v>
      </c>
      <c r="M11">
        <v>1337.25</v>
      </c>
      <c r="N11">
        <v>3166.5</v>
      </c>
    </row>
    <row r="12" spans="2:14" x14ac:dyDescent="0.2">
      <c r="B12" t="s">
        <v>75</v>
      </c>
      <c r="C12">
        <v>313.5</v>
      </c>
      <c r="D12">
        <v>491</v>
      </c>
      <c r="E12">
        <v>661.5</v>
      </c>
      <c r="F12">
        <v>1286.25</v>
      </c>
      <c r="G12">
        <v>1808.25</v>
      </c>
      <c r="H12">
        <v>2207.5</v>
      </c>
      <c r="I12">
        <v>2456.75</v>
      </c>
      <c r="J12">
        <v>3248.75</v>
      </c>
      <c r="K12">
        <v>2064.5</v>
      </c>
      <c r="L12">
        <v>3071.25</v>
      </c>
      <c r="M12">
        <v>2191</v>
      </c>
      <c r="N12">
        <v>2057.5</v>
      </c>
    </row>
    <row r="13" spans="2:14" x14ac:dyDescent="0.2">
      <c r="B13" t="s">
        <v>76</v>
      </c>
      <c r="C13">
        <v>71</v>
      </c>
      <c r="D13">
        <v>54</v>
      </c>
      <c r="E13">
        <v>40.5</v>
      </c>
      <c r="F13">
        <v>98.25</v>
      </c>
      <c r="G13">
        <v>163.5</v>
      </c>
      <c r="H13">
        <v>225</v>
      </c>
      <c r="I13">
        <v>177.25</v>
      </c>
      <c r="J13">
        <v>207.75</v>
      </c>
      <c r="K13">
        <v>228</v>
      </c>
      <c r="L13">
        <v>214.5</v>
      </c>
      <c r="M13">
        <v>245.5</v>
      </c>
      <c r="N13">
        <v>392.25</v>
      </c>
    </row>
    <row r="14" spans="2:14" x14ac:dyDescent="0.2">
      <c r="B14" t="s">
        <v>77</v>
      </c>
      <c r="C14">
        <v>40.25</v>
      </c>
      <c r="D14">
        <v>57.5</v>
      </c>
      <c r="E14">
        <v>112.25</v>
      </c>
      <c r="F14">
        <v>91.5</v>
      </c>
      <c r="G14">
        <v>197.5</v>
      </c>
      <c r="H14">
        <v>153</v>
      </c>
      <c r="I14">
        <v>136</v>
      </c>
      <c r="J14">
        <v>184</v>
      </c>
      <c r="K14">
        <v>143</v>
      </c>
      <c r="L14">
        <v>245.5</v>
      </c>
      <c r="M14">
        <v>208</v>
      </c>
      <c r="N14">
        <v>480.5</v>
      </c>
    </row>
    <row r="15" spans="2:14" x14ac:dyDescent="0.2">
      <c r="B15" t="s">
        <v>78</v>
      </c>
      <c r="C15">
        <v>43.75</v>
      </c>
      <c r="D15">
        <v>95</v>
      </c>
      <c r="E15">
        <v>122.25</v>
      </c>
      <c r="F15">
        <v>129</v>
      </c>
      <c r="G15">
        <v>248.5</v>
      </c>
      <c r="H15">
        <v>211.25</v>
      </c>
      <c r="I15">
        <v>269.25</v>
      </c>
      <c r="J15">
        <v>214.5</v>
      </c>
      <c r="K15">
        <v>262.5</v>
      </c>
      <c r="L15">
        <v>272.5</v>
      </c>
      <c r="M15">
        <v>252.25</v>
      </c>
      <c r="N15">
        <v>378.25</v>
      </c>
    </row>
    <row r="16" spans="2:14" x14ac:dyDescent="0.2">
      <c r="B16" t="s">
        <v>79</v>
      </c>
      <c r="C16">
        <v>16.5</v>
      </c>
      <c r="D16">
        <v>37</v>
      </c>
      <c r="E16">
        <v>40.25</v>
      </c>
      <c r="F16">
        <v>108.5</v>
      </c>
      <c r="G16">
        <v>135.75</v>
      </c>
      <c r="H16">
        <v>173.5</v>
      </c>
      <c r="I16">
        <v>238.5</v>
      </c>
      <c r="J16">
        <v>149.75</v>
      </c>
      <c r="K16">
        <v>320.5</v>
      </c>
      <c r="L16">
        <v>269.25</v>
      </c>
      <c r="M16">
        <v>183.75</v>
      </c>
      <c r="N16">
        <v>320.5</v>
      </c>
    </row>
    <row r="18" spans="2:14" x14ac:dyDescent="0.2">
      <c r="B18" t="s">
        <v>80</v>
      </c>
    </row>
    <row r="19" spans="2:14" x14ac:dyDescent="0.2">
      <c r="C19">
        <v>1</v>
      </c>
      <c r="D19">
        <v>2</v>
      </c>
      <c r="E19">
        <v>3</v>
      </c>
      <c r="F19">
        <v>4</v>
      </c>
      <c r="G19">
        <v>5</v>
      </c>
      <c r="H19">
        <v>6</v>
      </c>
      <c r="I19">
        <v>7</v>
      </c>
      <c r="J19">
        <v>8</v>
      </c>
      <c r="K19">
        <v>9</v>
      </c>
      <c r="L19">
        <v>10</v>
      </c>
      <c r="M19">
        <v>11</v>
      </c>
      <c r="N19">
        <v>12</v>
      </c>
    </row>
    <row r="20" spans="2:14" x14ac:dyDescent="0.2">
      <c r="B20" t="s">
        <v>72</v>
      </c>
      <c r="C20">
        <v>49.214449999999999</v>
      </c>
      <c r="D20">
        <v>52.727290000000004</v>
      </c>
      <c r="E20">
        <v>51.686549999999997</v>
      </c>
      <c r="F20">
        <v>95.141450000000006</v>
      </c>
      <c r="G20">
        <v>205.7638</v>
      </c>
      <c r="H20">
        <v>253.7944</v>
      </c>
      <c r="I20">
        <v>209.47810000000001</v>
      </c>
      <c r="J20">
        <v>215.52080000000001</v>
      </c>
      <c r="K20">
        <v>89.953230000000005</v>
      </c>
      <c r="L20">
        <v>94.409130000000005</v>
      </c>
      <c r="M20">
        <v>93.973399999999998</v>
      </c>
      <c r="N20">
        <v>351.95049999999998</v>
      </c>
    </row>
    <row r="21" spans="2:14" x14ac:dyDescent="0.2">
      <c r="B21" t="s">
        <v>73</v>
      </c>
      <c r="C21">
        <v>22.25</v>
      </c>
      <c r="D21">
        <v>83.217960000000005</v>
      </c>
      <c r="E21">
        <v>196.34710000000001</v>
      </c>
      <c r="F21">
        <v>163.20509999999999</v>
      </c>
      <c r="G21">
        <v>261.70420000000001</v>
      </c>
      <c r="H21">
        <v>231.34710000000001</v>
      </c>
      <c r="I21">
        <v>146.5147</v>
      </c>
      <c r="J21">
        <v>531.46090000000004</v>
      </c>
      <c r="K21">
        <v>317.34930000000003</v>
      </c>
      <c r="L21">
        <v>135.07839999999999</v>
      </c>
      <c r="M21">
        <v>272.66320000000002</v>
      </c>
      <c r="N21">
        <v>371.36689999999999</v>
      </c>
    </row>
    <row r="22" spans="2:14" x14ac:dyDescent="0.2">
      <c r="B22" t="s">
        <v>74</v>
      </c>
      <c r="C22">
        <v>69.052509999999998</v>
      </c>
      <c r="D22">
        <v>153.72319999999999</v>
      </c>
      <c r="E22">
        <v>126.5026</v>
      </c>
      <c r="F22">
        <v>138.40539999999999</v>
      </c>
      <c r="G22">
        <v>225.5719</v>
      </c>
      <c r="H22">
        <v>164.0386</v>
      </c>
      <c r="I22">
        <v>580.37570000000005</v>
      </c>
      <c r="J22">
        <v>271.35809999999998</v>
      </c>
      <c r="K22">
        <v>153.99590000000001</v>
      </c>
      <c r="L22">
        <v>206.37989999999999</v>
      </c>
      <c r="M22">
        <v>179.62620000000001</v>
      </c>
      <c r="N22">
        <v>469.11290000000002</v>
      </c>
    </row>
    <row r="23" spans="2:14" x14ac:dyDescent="0.2">
      <c r="B23" t="s">
        <v>75</v>
      </c>
      <c r="C23">
        <v>139.9795</v>
      </c>
      <c r="D23">
        <v>84.332669999999993</v>
      </c>
      <c r="E23">
        <v>98.314539999999994</v>
      </c>
      <c r="F23">
        <v>183.2559</v>
      </c>
      <c r="G23">
        <v>343.4599</v>
      </c>
      <c r="H23">
        <v>255.8569</v>
      </c>
      <c r="I23">
        <v>445.09539999999998</v>
      </c>
      <c r="J23">
        <v>412.363</v>
      </c>
      <c r="K23">
        <v>257.02350000000001</v>
      </c>
      <c r="L23">
        <v>587.96220000000005</v>
      </c>
      <c r="M23">
        <v>222.09569999999999</v>
      </c>
      <c r="N23">
        <v>177.17060000000001</v>
      </c>
    </row>
    <row r="24" spans="2:14" x14ac:dyDescent="0.2">
      <c r="B24" t="s">
        <v>76</v>
      </c>
      <c r="C24">
        <v>15.25888</v>
      </c>
      <c r="D24">
        <v>14.73658</v>
      </c>
      <c r="E24">
        <v>12.50667</v>
      </c>
      <c r="F24">
        <v>39.537689999999998</v>
      </c>
      <c r="G24">
        <v>12.50667</v>
      </c>
      <c r="H24">
        <v>49.3491</v>
      </c>
      <c r="I24">
        <v>28.952190000000002</v>
      </c>
      <c r="J24">
        <v>34.098820000000003</v>
      </c>
      <c r="K24">
        <v>68.431229999999999</v>
      </c>
      <c r="L24">
        <v>37.842880000000001</v>
      </c>
      <c r="M24">
        <v>41.05585</v>
      </c>
      <c r="N24">
        <v>73.201070000000001</v>
      </c>
    </row>
    <row r="25" spans="2:14" x14ac:dyDescent="0.2">
      <c r="B25" t="s">
        <v>77</v>
      </c>
      <c r="C25">
        <v>14.659330000000001</v>
      </c>
      <c r="D25">
        <v>26.345459999999999</v>
      </c>
      <c r="E25">
        <v>29.172979999999999</v>
      </c>
      <c r="F25">
        <v>24.46256</v>
      </c>
      <c r="G25">
        <v>42.674149999999997</v>
      </c>
      <c r="H25">
        <v>39.21734</v>
      </c>
      <c r="I25">
        <v>38.11168</v>
      </c>
      <c r="J25">
        <v>54.090969999999999</v>
      </c>
      <c r="K25">
        <v>14.171569999999999</v>
      </c>
      <c r="L25">
        <v>31.465589999999999</v>
      </c>
      <c r="M25">
        <v>45.524720000000002</v>
      </c>
      <c r="N25">
        <v>58.963970000000003</v>
      </c>
    </row>
    <row r="26" spans="2:14" x14ac:dyDescent="0.2">
      <c r="B26" t="s">
        <v>78</v>
      </c>
      <c r="C26">
        <v>15.05199</v>
      </c>
      <c r="D26">
        <v>28.343139999999998</v>
      </c>
      <c r="E26">
        <v>58.126840000000001</v>
      </c>
      <c r="F26">
        <v>32.87603</v>
      </c>
      <c r="G26">
        <v>63.58</v>
      </c>
      <c r="H26">
        <v>8.8447259999999996</v>
      </c>
      <c r="I26">
        <v>56.230739999999997</v>
      </c>
      <c r="J26">
        <v>38.023020000000002</v>
      </c>
      <c r="K26">
        <v>48.664670000000001</v>
      </c>
      <c r="L26">
        <v>37.306170000000002</v>
      </c>
      <c r="M26">
        <v>28.56973</v>
      </c>
      <c r="N26">
        <v>79.295199999999994</v>
      </c>
    </row>
    <row r="27" spans="2:14" x14ac:dyDescent="0.2">
      <c r="B27" t="s">
        <v>79</v>
      </c>
      <c r="C27">
        <v>3.5</v>
      </c>
      <c r="D27">
        <v>11.711819999999999</v>
      </c>
      <c r="E27">
        <v>5.513242</v>
      </c>
      <c r="F27">
        <v>32.193420000000003</v>
      </c>
      <c r="G27">
        <v>29.069959999999998</v>
      </c>
      <c r="H27">
        <v>38.84263</v>
      </c>
      <c r="I27">
        <v>51.229059999999997</v>
      </c>
      <c r="J27">
        <v>42.429110000000001</v>
      </c>
      <c r="K27">
        <v>63.737090000000002</v>
      </c>
      <c r="L27">
        <v>45.66431</v>
      </c>
      <c r="M27">
        <v>53.664659999999998</v>
      </c>
      <c r="N27">
        <v>106.5211</v>
      </c>
    </row>
    <row r="29" spans="2:14" x14ac:dyDescent="0.2">
      <c r="B29" t="s">
        <v>83</v>
      </c>
    </row>
    <row r="30" spans="2:14" x14ac:dyDescent="0.2">
      <c r="C30" s="14">
        <f>C20/C9</f>
        <v>0.23296781065088756</v>
      </c>
      <c r="D30" s="14">
        <f t="shared" ref="D30:N30" si="0">D20/D9</f>
        <v>0.17008803225806451</v>
      </c>
      <c r="E30" s="14">
        <f t="shared" si="0"/>
        <v>0.12424651442307691</v>
      </c>
      <c r="F30" s="14">
        <f t="shared" si="0"/>
        <v>0.19367216284987279</v>
      </c>
      <c r="G30" s="14">
        <f t="shared" si="0"/>
        <v>0.21467271778821076</v>
      </c>
      <c r="H30" s="14">
        <f t="shared" si="0"/>
        <v>0.20777273843634875</v>
      </c>
      <c r="I30" s="14">
        <f t="shared" si="0"/>
        <v>0.14016600869856141</v>
      </c>
      <c r="J30" s="14">
        <f t="shared" si="0"/>
        <v>0.10491459170013387</v>
      </c>
      <c r="K30" s="14">
        <f t="shared" si="0"/>
        <v>8.6451926958193176E-2</v>
      </c>
      <c r="L30" s="14">
        <f t="shared" si="0"/>
        <v>5.077124495832213E-2</v>
      </c>
      <c r="M30" s="14">
        <f t="shared" si="0"/>
        <v>9.0620443587270977E-2</v>
      </c>
      <c r="N30" s="14">
        <f t="shared" si="0"/>
        <v>0.12190872878420506</v>
      </c>
    </row>
    <row r="31" spans="2:14" x14ac:dyDescent="0.2">
      <c r="C31" s="14">
        <f t="shared" ref="C31:N31" si="1">C21/C10</f>
        <v>0.14858096828046743</v>
      </c>
      <c r="D31" s="14">
        <f t="shared" si="1"/>
        <v>0.29071776419213974</v>
      </c>
      <c r="E31" s="14">
        <f t="shared" si="1"/>
        <v>0.2715727524204703</v>
      </c>
      <c r="F31" s="14">
        <f t="shared" si="1"/>
        <v>0.22897944580848822</v>
      </c>
      <c r="G31" s="14">
        <f t="shared" si="1"/>
        <v>0.21913686414067407</v>
      </c>
      <c r="H31" s="14">
        <f t="shared" si="1"/>
        <v>0.1734236131934033</v>
      </c>
      <c r="I31" s="14">
        <f t="shared" si="1"/>
        <v>0.11298608058608059</v>
      </c>
      <c r="J31" s="14">
        <f t="shared" si="1"/>
        <v>0.21393213243433634</v>
      </c>
      <c r="K31" s="14">
        <f t="shared" si="1"/>
        <v>0.25985613101330607</v>
      </c>
      <c r="L31" s="14">
        <f t="shared" si="1"/>
        <v>0.10586081504702194</v>
      </c>
      <c r="M31" s="14">
        <f t="shared" si="1"/>
        <v>0.15133242680727071</v>
      </c>
      <c r="N31" s="14">
        <f t="shared" si="1"/>
        <v>0.16589988831807012</v>
      </c>
    </row>
    <row r="32" spans="2:14" x14ac:dyDescent="0.2">
      <c r="C32" s="14">
        <f t="shared" ref="C32:N32" si="2">C22/C11</f>
        <v>0.39799717579250721</v>
      </c>
      <c r="D32" s="14">
        <f t="shared" si="2"/>
        <v>0.38239601990049749</v>
      </c>
      <c r="E32" s="14">
        <f t="shared" si="2"/>
        <v>0.21952728850325379</v>
      </c>
      <c r="F32" s="14">
        <f t="shared" si="2"/>
        <v>0.18193282944462699</v>
      </c>
      <c r="G32" s="14">
        <f t="shared" si="2"/>
        <v>0.14889234323432343</v>
      </c>
      <c r="H32" s="14">
        <f t="shared" si="2"/>
        <v>9.7121728833629364E-2</v>
      </c>
      <c r="I32" s="14">
        <f t="shared" si="2"/>
        <v>0.37717348497156789</v>
      </c>
      <c r="J32" s="14">
        <f t="shared" si="2"/>
        <v>8.8053248965685074E-2</v>
      </c>
      <c r="K32" s="14">
        <f t="shared" si="2"/>
        <v>0.12265702907208284</v>
      </c>
      <c r="L32" s="14">
        <f t="shared" si="2"/>
        <v>9.5546249999999999E-2</v>
      </c>
      <c r="M32" s="14">
        <f t="shared" si="2"/>
        <v>0.13432507010656197</v>
      </c>
      <c r="N32" s="14">
        <f t="shared" si="2"/>
        <v>0.14814871309016264</v>
      </c>
    </row>
    <row r="33" spans="3:14" x14ac:dyDescent="0.2">
      <c r="C33" s="14">
        <f t="shared" ref="C33:N33" si="3">C23/C12</f>
        <v>0.44650558213716107</v>
      </c>
      <c r="D33" s="14">
        <f t="shared" si="3"/>
        <v>0.17175696537678206</v>
      </c>
      <c r="E33" s="14">
        <f t="shared" si="3"/>
        <v>0.1486236432350718</v>
      </c>
      <c r="F33" s="14">
        <f t="shared" si="3"/>
        <v>0.1424730029154519</v>
      </c>
      <c r="G33" s="14">
        <f t="shared" si="3"/>
        <v>0.18994049495368451</v>
      </c>
      <c r="H33" s="14">
        <f t="shared" si="3"/>
        <v>0.11590346545866365</v>
      </c>
      <c r="I33" s="14">
        <f t="shared" si="3"/>
        <v>0.18117244326854584</v>
      </c>
      <c r="J33" s="14">
        <f t="shared" si="3"/>
        <v>0.12692974220854175</v>
      </c>
      <c r="K33" s="14">
        <f t="shared" si="3"/>
        <v>0.1244967304432066</v>
      </c>
      <c r="L33" s="14">
        <f t="shared" si="3"/>
        <v>0.19144068376068377</v>
      </c>
      <c r="M33" s="14">
        <f t="shared" si="3"/>
        <v>0.10136727521679598</v>
      </c>
      <c r="N33" s="14">
        <f t="shared" si="3"/>
        <v>8.6109647630619693E-2</v>
      </c>
    </row>
    <row r="34" spans="3:14" x14ac:dyDescent="0.2">
      <c r="C34" s="14">
        <f t="shared" ref="C34:N34" si="4">C24/C13</f>
        <v>0.21491380281690139</v>
      </c>
      <c r="D34" s="14">
        <f t="shared" si="4"/>
        <v>0.2728996296296296</v>
      </c>
      <c r="E34" s="14">
        <f t="shared" si="4"/>
        <v>0.30880666666666667</v>
      </c>
      <c r="F34" s="14">
        <f t="shared" si="4"/>
        <v>0.40241923664122137</v>
      </c>
      <c r="G34" s="14">
        <f t="shared" si="4"/>
        <v>7.6493394495412842E-2</v>
      </c>
      <c r="H34" s="14">
        <f t="shared" si="4"/>
        <v>0.21932933333333332</v>
      </c>
      <c r="I34" s="14">
        <f t="shared" si="4"/>
        <v>0.16334098730606489</v>
      </c>
      <c r="J34" s="14">
        <f t="shared" si="4"/>
        <v>0.16413391095066188</v>
      </c>
      <c r="K34" s="14">
        <f t="shared" si="4"/>
        <v>0.30013697368421055</v>
      </c>
      <c r="L34" s="14">
        <f t="shared" si="4"/>
        <v>0.17642368298368299</v>
      </c>
      <c r="M34" s="14">
        <f t="shared" si="4"/>
        <v>0.16723360488798369</v>
      </c>
      <c r="N34" s="14">
        <f t="shared" si="4"/>
        <v>0.18661840662842574</v>
      </c>
    </row>
    <row r="35" spans="3:14" x14ac:dyDescent="0.2">
      <c r="C35" s="14">
        <f t="shared" ref="C35:N35" si="5">C25/C14</f>
        <v>0.36420695652173912</v>
      </c>
      <c r="D35" s="14">
        <f t="shared" si="5"/>
        <v>0.45818191304347827</v>
      </c>
      <c r="E35" s="14">
        <f t="shared" si="5"/>
        <v>0.25989291759465477</v>
      </c>
      <c r="F35" s="14">
        <f t="shared" si="5"/>
        <v>0.26735038251366122</v>
      </c>
      <c r="G35" s="14">
        <f t="shared" si="5"/>
        <v>0.21607164556962025</v>
      </c>
      <c r="H35" s="14">
        <f t="shared" si="5"/>
        <v>0.25632248366013072</v>
      </c>
      <c r="I35" s="14">
        <f t="shared" si="5"/>
        <v>0.28023294117647057</v>
      </c>
      <c r="J35" s="14">
        <f t="shared" si="5"/>
        <v>0.29397266304347824</v>
      </c>
      <c r="K35" s="14">
        <f t="shared" si="5"/>
        <v>9.9101888111888109E-2</v>
      </c>
      <c r="L35" s="14">
        <f t="shared" si="5"/>
        <v>0.12816940936863544</v>
      </c>
      <c r="M35" s="14">
        <f t="shared" si="5"/>
        <v>0.21886884615384616</v>
      </c>
      <c r="N35" s="14">
        <f t="shared" si="5"/>
        <v>0.12271377731529658</v>
      </c>
    </row>
    <row r="36" spans="3:14" x14ac:dyDescent="0.2">
      <c r="C36" s="14">
        <f t="shared" ref="C36:N36" si="6">C26/C15</f>
        <v>0.34404548571428573</v>
      </c>
      <c r="D36" s="14">
        <f t="shared" si="6"/>
        <v>0.29834884210526313</v>
      </c>
      <c r="E36" s="14">
        <f t="shared" si="6"/>
        <v>0.4754751738241309</v>
      </c>
      <c r="F36" s="14">
        <f t="shared" si="6"/>
        <v>0.25485294573643413</v>
      </c>
      <c r="G36" s="14">
        <f t="shared" si="6"/>
        <v>0.25585513078470823</v>
      </c>
      <c r="H36" s="14">
        <f t="shared" si="6"/>
        <v>4.1868525443786983E-2</v>
      </c>
      <c r="I36" s="14">
        <f t="shared" si="6"/>
        <v>0.20884211699164346</v>
      </c>
      <c r="J36" s="14">
        <f t="shared" si="6"/>
        <v>0.17726349650349651</v>
      </c>
      <c r="K36" s="14">
        <f t="shared" si="6"/>
        <v>0.18538921904761904</v>
      </c>
      <c r="L36" s="14">
        <f t="shared" si="6"/>
        <v>0.13690337614678899</v>
      </c>
      <c r="M36" s="14">
        <f t="shared" si="6"/>
        <v>0.11325958374628345</v>
      </c>
      <c r="N36" s="14">
        <f t="shared" si="6"/>
        <v>0.2096370125578321</v>
      </c>
    </row>
    <row r="37" spans="3:14" x14ac:dyDescent="0.2">
      <c r="C37" s="14">
        <f t="shared" ref="C37:N37" si="7">C27/C16</f>
        <v>0.21212121212121213</v>
      </c>
      <c r="D37" s="14">
        <f t="shared" si="7"/>
        <v>0.31653567567567564</v>
      </c>
      <c r="E37" s="14">
        <f t="shared" si="7"/>
        <v>0.13697495652173913</v>
      </c>
      <c r="F37" s="14">
        <f t="shared" si="7"/>
        <v>0.29671354838709679</v>
      </c>
      <c r="G37" s="14">
        <f t="shared" si="7"/>
        <v>0.21414335174953958</v>
      </c>
      <c r="H37" s="14">
        <f t="shared" si="7"/>
        <v>0.22387682997118155</v>
      </c>
      <c r="I37" s="14">
        <f t="shared" si="7"/>
        <v>0.21479689727463311</v>
      </c>
      <c r="J37" s="14">
        <f t="shared" si="7"/>
        <v>0.28333295492487481</v>
      </c>
      <c r="K37" s="14">
        <f t="shared" si="7"/>
        <v>0.19886767550702028</v>
      </c>
      <c r="L37" s="14">
        <f t="shared" si="7"/>
        <v>0.16959818012999073</v>
      </c>
      <c r="M37" s="14">
        <f t="shared" si="7"/>
        <v>0.29205257142857144</v>
      </c>
      <c r="N37" s="14">
        <f t="shared" si="7"/>
        <v>0.3323591263650546</v>
      </c>
    </row>
    <row r="43" spans="3:14" x14ac:dyDescent="0.2">
      <c r="D43">
        <v>211.25</v>
      </c>
      <c r="E43">
        <v>149.75</v>
      </c>
      <c r="G43">
        <v>173.5</v>
      </c>
      <c r="H43">
        <v>313.5</v>
      </c>
      <c r="J43">
        <v>71</v>
      </c>
      <c r="K43">
        <v>40.25</v>
      </c>
      <c r="M43">
        <v>43.75</v>
      </c>
      <c r="N43">
        <v>16.5</v>
      </c>
    </row>
    <row r="44" spans="3:14" x14ac:dyDescent="0.2">
      <c r="D44">
        <v>310</v>
      </c>
      <c r="E44">
        <v>286.25</v>
      </c>
      <c r="G44">
        <v>402</v>
      </c>
      <c r="H44">
        <v>491</v>
      </c>
      <c r="J44">
        <v>54</v>
      </c>
      <c r="K44">
        <v>57.5</v>
      </c>
      <c r="M44">
        <v>95</v>
      </c>
      <c r="N44">
        <v>37</v>
      </c>
    </row>
    <row r="45" spans="3:14" x14ac:dyDescent="0.2">
      <c r="D45">
        <v>416</v>
      </c>
      <c r="E45">
        <v>723</v>
      </c>
      <c r="G45">
        <v>576.25</v>
      </c>
      <c r="H45">
        <v>661.5</v>
      </c>
      <c r="J45">
        <v>40.5</v>
      </c>
      <c r="K45">
        <v>112.25</v>
      </c>
      <c r="M45">
        <v>122.25</v>
      </c>
      <c r="N45">
        <v>40.25</v>
      </c>
    </row>
    <row r="46" spans="3:14" x14ac:dyDescent="0.2">
      <c r="D46">
        <v>491.25</v>
      </c>
      <c r="E46">
        <v>712.75</v>
      </c>
      <c r="G46">
        <v>760.75</v>
      </c>
      <c r="H46">
        <v>1286.25</v>
      </c>
      <c r="J46">
        <v>98.25</v>
      </c>
      <c r="K46">
        <v>91.5</v>
      </c>
      <c r="M46">
        <v>129</v>
      </c>
      <c r="N46">
        <v>108.5</v>
      </c>
    </row>
    <row r="47" spans="3:14" x14ac:dyDescent="0.2">
      <c r="D47">
        <v>958.5</v>
      </c>
      <c r="E47">
        <v>1194.25</v>
      </c>
      <c r="G47">
        <v>1515</v>
      </c>
      <c r="H47">
        <v>1808.25</v>
      </c>
      <c r="J47">
        <v>163.5</v>
      </c>
      <c r="K47">
        <v>197.5</v>
      </c>
      <c r="M47">
        <v>248.5</v>
      </c>
      <c r="N47">
        <v>135.75</v>
      </c>
    </row>
    <row r="48" spans="3:14" x14ac:dyDescent="0.2">
      <c r="D48">
        <v>1221.5</v>
      </c>
      <c r="E48">
        <v>1334</v>
      </c>
      <c r="G48">
        <v>1689</v>
      </c>
      <c r="H48">
        <v>2207.5</v>
      </c>
      <c r="J48">
        <v>225</v>
      </c>
      <c r="K48">
        <v>153</v>
      </c>
      <c r="M48">
        <v>211.25</v>
      </c>
      <c r="N48">
        <v>173.5</v>
      </c>
    </row>
    <row r="49" spans="4:14" x14ac:dyDescent="0.2">
      <c r="D49">
        <v>1494.5</v>
      </c>
      <c r="E49">
        <v>1296.75</v>
      </c>
      <c r="G49">
        <v>1538.75</v>
      </c>
      <c r="H49">
        <v>2456.75</v>
      </c>
      <c r="J49">
        <v>177.25</v>
      </c>
      <c r="K49">
        <v>136</v>
      </c>
      <c r="M49">
        <v>269.25</v>
      </c>
      <c r="N49">
        <v>238.5</v>
      </c>
    </row>
    <row r="50" spans="4:14" x14ac:dyDescent="0.2">
      <c r="D50">
        <v>2054.25</v>
      </c>
      <c r="E50">
        <v>2484.25</v>
      </c>
      <c r="G50">
        <v>3081.75</v>
      </c>
      <c r="H50">
        <v>3248.75</v>
      </c>
      <c r="J50">
        <v>207.75</v>
      </c>
      <c r="K50">
        <v>184</v>
      </c>
      <c r="M50">
        <v>214.5</v>
      </c>
      <c r="N50">
        <v>149.75</v>
      </c>
    </row>
    <row r="51" spans="4:14" x14ac:dyDescent="0.2">
      <c r="D51">
        <v>1040.5</v>
      </c>
      <c r="E51">
        <v>1221.25</v>
      </c>
      <c r="G51">
        <v>1255.5</v>
      </c>
      <c r="H51">
        <v>2064.5</v>
      </c>
      <c r="J51">
        <v>228</v>
      </c>
      <c r="K51">
        <v>143</v>
      </c>
      <c r="M51">
        <v>262.5</v>
      </c>
      <c r="N51">
        <v>320.5</v>
      </c>
    </row>
    <row r="52" spans="4:14" x14ac:dyDescent="0.2">
      <c r="D52">
        <v>1859.5</v>
      </c>
      <c r="E52">
        <v>1276</v>
      </c>
      <c r="G52">
        <v>2160</v>
      </c>
      <c r="H52">
        <v>3071.25</v>
      </c>
      <c r="J52">
        <v>214.5</v>
      </c>
      <c r="K52">
        <v>245.5</v>
      </c>
      <c r="M52">
        <v>272.5</v>
      </c>
      <c r="N52">
        <v>269.25</v>
      </c>
    </row>
    <row r="53" spans="4:14" x14ac:dyDescent="0.2">
      <c r="D53">
        <v>1037</v>
      </c>
      <c r="E53">
        <v>1801.75</v>
      </c>
      <c r="G53">
        <v>1337.25</v>
      </c>
      <c r="H53">
        <v>2191</v>
      </c>
      <c r="J53">
        <v>245.5</v>
      </c>
      <c r="K53">
        <v>208</v>
      </c>
      <c r="M53">
        <v>252.25</v>
      </c>
      <c r="N53">
        <v>183.75</v>
      </c>
    </row>
    <row r="54" spans="4:14" x14ac:dyDescent="0.2">
      <c r="D54" s="15">
        <v>2887</v>
      </c>
      <c r="E54" s="15">
        <v>2238.5</v>
      </c>
      <c r="F54" s="15"/>
      <c r="G54" s="15">
        <v>3166.5</v>
      </c>
      <c r="H54" s="15">
        <v>2057.5</v>
      </c>
      <c r="I54" s="15"/>
      <c r="J54" s="15">
        <v>392.25</v>
      </c>
      <c r="K54" s="15">
        <v>480.5</v>
      </c>
      <c r="L54" s="15"/>
      <c r="M54" s="15">
        <v>378.25</v>
      </c>
      <c r="N54" s="15">
        <v>320.5</v>
      </c>
    </row>
    <row r="57" spans="4:14" x14ac:dyDescent="0.2">
      <c r="D57" t="s">
        <v>95</v>
      </c>
      <c r="G57" t="s">
        <v>96</v>
      </c>
      <c r="J57" t="s">
        <v>97</v>
      </c>
      <c r="M57" t="s">
        <v>98</v>
      </c>
    </row>
    <row r="60" spans="4:14" x14ac:dyDescent="0.2">
      <c r="D60">
        <v>1419.375</v>
      </c>
      <c r="E60">
        <v>1419.375</v>
      </c>
      <c r="G60">
        <v>1764.125</v>
      </c>
      <c r="H60">
        <v>1764.125</v>
      </c>
      <c r="J60">
        <v>226.75</v>
      </c>
      <c r="K60">
        <v>226.75</v>
      </c>
      <c r="M60">
        <v>218</v>
      </c>
      <c r="N60">
        <v>218</v>
      </c>
    </row>
    <row r="61" spans="4:14" x14ac:dyDescent="0.2">
      <c r="D61">
        <v>1419.375</v>
      </c>
      <c r="E61">
        <v>1419.375</v>
      </c>
      <c r="G61">
        <v>1764.125</v>
      </c>
      <c r="H61">
        <v>1764.125</v>
      </c>
      <c r="J61">
        <v>226.75</v>
      </c>
      <c r="K61">
        <v>226.75</v>
      </c>
      <c r="M61">
        <v>218</v>
      </c>
      <c r="N61">
        <v>218</v>
      </c>
    </row>
    <row r="62" spans="4:14" x14ac:dyDescent="0.2">
      <c r="D62">
        <v>1419.375</v>
      </c>
      <c r="E62">
        <v>1419.375</v>
      </c>
      <c r="G62">
        <v>1764.125</v>
      </c>
      <c r="H62">
        <v>1764.125</v>
      </c>
      <c r="J62">
        <v>226.75</v>
      </c>
      <c r="K62">
        <v>226.75</v>
      </c>
      <c r="M62">
        <v>218</v>
      </c>
      <c r="N62">
        <v>218</v>
      </c>
    </row>
    <row r="63" spans="4:14" x14ac:dyDescent="0.2">
      <c r="D63">
        <v>1419.375</v>
      </c>
      <c r="E63">
        <v>1419.375</v>
      </c>
      <c r="G63">
        <v>1764.125</v>
      </c>
      <c r="H63">
        <v>1764.125</v>
      </c>
      <c r="J63">
        <v>226.75</v>
      </c>
      <c r="K63">
        <v>226.75</v>
      </c>
      <c r="M63">
        <v>218</v>
      </c>
      <c r="N63">
        <v>218</v>
      </c>
    </row>
    <row r="64" spans="4:14" x14ac:dyDescent="0.2">
      <c r="D64">
        <v>1419.375</v>
      </c>
      <c r="E64">
        <v>1419.375</v>
      </c>
      <c r="G64">
        <v>1764.125</v>
      </c>
      <c r="H64">
        <v>1764.125</v>
      </c>
      <c r="J64">
        <v>226.75</v>
      </c>
      <c r="K64">
        <v>226.75</v>
      </c>
      <c r="M64">
        <v>218</v>
      </c>
      <c r="N64">
        <v>218</v>
      </c>
    </row>
    <row r="65" spans="4:14" x14ac:dyDescent="0.2">
      <c r="D65">
        <v>1419.375</v>
      </c>
      <c r="E65">
        <v>1419.375</v>
      </c>
      <c r="G65">
        <v>1764.125</v>
      </c>
      <c r="H65">
        <v>1764.125</v>
      </c>
      <c r="J65">
        <v>226.75</v>
      </c>
      <c r="K65">
        <v>226.75</v>
      </c>
      <c r="M65">
        <v>218</v>
      </c>
      <c r="N65">
        <v>218</v>
      </c>
    </row>
    <row r="66" spans="4:14" x14ac:dyDescent="0.2">
      <c r="D66">
        <v>1419.375</v>
      </c>
      <c r="E66">
        <v>1419.375</v>
      </c>
      <c r="G66">
        <v>1764.125</v>
      </c>
      <c r="H66">
        <v>1764.125</v>
      </c>
      <c r="J66">
        <v>226.75</v>
      </c>
      <c r="K66">
        <v>226.75</v>
      </c>
      <c r="M66">
        <v>218</v>
      </c>
      <c r="N66">
        <v>218</v>
      </c>
    </row>
    <row r="67" spans="4:14" x14ac:dyDescent="0.2">
      <c r="D67">
        <v>1419.375</v>
      </c>
      <c r="E67">
        <v>1419.375</v>
      </c>
      <c r="G67">
        <v>1764.125</v>
      </c>
      <c r="H67">
        <v>1764.125</v>
      </c>
      <c r="J67">
        <v>226.75</v>
      </c>
      <c r="K67">
        <v>226.75</v>
      </c>
      <c r="M67">
        <v>218</v>
      </c>
      <c r="N67">
        <v>218</v>
      </c>
    </row>
    <row r="68" spans="4:14" x14ac:dyDescent="0.2">
      <c r="D68">
        <v>1419.375</v>
      </c>
      <c r="E68">
        <v>1419.375</v>
      </c>
      <c r="G68">
        <v>1764.125</v>
      </c>
      <c r="H68">
        <v>1764.125</v>
      </c>
      <c r="J68">
        <v>226.75</v>
      </c>
      <c r="K68">
        <v>226.75</v>
      </c>
      <c r="M68">
        <v>218</v>
      </c>
      <c r="N68">
        <v>218</v>
      </c>
    </row>
    <row r="69" spans="4:14" x14ac:dyDescent="0.2">
      <c r="D69">
        <v>1419.375</v>
      </c>
      <c r="E69">
        <v>1419.375</v>
      </c>
      <c r="G69">
        <v>1764.125</v>
      </c>
      <c r="H69">
        <v>1764.125</v>
      </c>
      <c r="J69">
        <v>226.75</v>
      </c>
      <c r="K69">
        <v>226.75</v>
      </c>
      <c r="M69">
        <v>218</v>
      </c>
      <c r="N69">
        <v>218</v>
      </c>
    </row>
    <row r="70" spans="4:14" x14ac:dyDescent="0.2">
      <c r="D70">
        <v>1419.375</v>
      </c>
      <c r="E70">
        <v>1419.375</v>
      </c>
      <c r="G70">
        <v>1764.125</v>
      </c>
      <c r="H70">
        <v>1764.125</v>
      </c>
      <c r="J70">
        <v>226.75</v>
      </c>
      <c r="K70">
        <v>226.75</v>
      </c>
      <c r="M70">
        <v>218</v>
      </c>
      <c r="N70">
        <v>218</v>
      </c>
    </row>
    <row r="73" spans="4:14" x14ac:dyDescent="0.2">
      <c r="D73">
        <f>(D43/D60)*100</f>
        <v>14.883311316600617</v>
      </c>
      <c r="E73">
        <f t="shared" ref="E73:N73" si="8">(E43/E60)*100</f>
        <v>10.55041831792162</v>
      </c>
      <c r="G73">
        <f t="shared" si="8"/>
        <v>9.8349039892297885</v>
      </c>
      <c r="H73">
        <f t="shared" si="8"/>
        <v>17.770849571317228</v>
      </c>
      <c r="J73">
        <f t="shared" si="8"/>
        <v>31.31201764057332</v>
      </c>
      <c r="K73">
        <f t="shared" si="8"/>
        <v>17.750826901874312</v>
      </c>
      <c r="M73">
        <f t="shared" si="8"/>
        <v>20.068807339449542</v>
      </c>
      <c r="N73">
        <f t="shared" si="8"/>
        <v>7.5688073394495419</v>
      </c>
    </row>
    <row r="74" spans="4:14" x14ac:dyDescent="0.2">
      <c r="D74">
        <f t="shared" ref="D74:N74" si="9">(D44/D61)*100</f>
        <v>21.840598855129898</v>
      </c>
      <c r="E74">
        <f t="shared" si="9"/>
        <v>20.167327168648171</v>
      </c>
      <c r="G74">
        <f t="shared" si="9"/>
        <v>22.787500885708212</v>
      </c>
      <c r="H74">
        <f t="shared" si="9"/>
        <v>27.832494862892371</v>
      </c>
      <c r="J74">
        <f t="shared" si="9"/>
        <v>23.814773980154357</v>
      </c>
      <c r="K74">
        <f t="shared" si="9"/>
        <v>25.358324145534727</v>
      </c>
      <c r="M74">
        <f t="shared" si="9"/>
        <v>43.577981651376149</v>
      </c>
      <c r="N74">
        <f t="shared" si="9"/>
        <v>16.972477064220186</v>
      </c>
    </row>
    <row r="75" spans="4:14" x14ac:dyDescent="0.2">
      <c r="D75">
        <f t="shared" ref="D75:N75" si="10">(D45/D62)*100</f>
        <v>29.308674592690444</v>
      </c>
      <c r="E75">
        <f t="shared" si="10"/>
        <v>50.937912813738443</v>
      </c>
      <c r="G75">
        <f t="shared" si="10"/>
        <v>32.66491886912776</v>
      </c>
      <c r="H75">
        <f t="shared" si="10"/>
        <v>37.497342875363138</v>
      </c>
      <c r="J75">
        <f t="shared" si="10"/>
        <v>17.861080485115764</v>
      </c>
      <c r="K75">
        <f t="shared" si="10"/>
        <v>49.503858875413457</v>
      </c>
      <c r="M75">
        <f t="shared" si="10"/>
        <v>56.077981651376149</v>
      </c>
      <c r="N75">
        <f t="shared" si="10"/>
        <v>18.463302752293579</v>
      </c>
    </row>
    <row r="76" spans="4:14" x14ac:dyDescent="0.2">
      <c r="D76">
        <f t="shared" ref="D76:N76" si="11">(D46/D63)*100</f>
        <v>34.610303830911491</v>
      </c>
      <c r="E76">
        <f t="shared" si="11"/>
        <v>50.215763980625269</v>
      </c>
      <c r="G76">
        <f t="shared" si="11"/>
        <v>43.123361439807269</v>
      </c>
      <c r="H76">
        <f t="shared" si="11"/>
        <v>72.911500035428332</v>
      </c>
      <c r="J76">
        <f t="shared" si="11"/>
        <v>43.329658213891953</v>
      </c>
      <c r="K76">
        <f t="shared" si="11"/>
        <v>40.352811466372657</v>
      </c>
      <c r="M76">
        <f t="shared" si="11"/>
        <v>59.174311926605505</v>
      </c>
      <c r="N76">
        <f t="shared" si="11"/>
        <v>49.77064220183486</v>
      </c>
    </row>
    <row r="77" spans="4:14" x14ac:dyDescent="0.2">
      <c r="D77">
        <f t="shared" ref="D77:N77" si="12">(D47/D64)*100</f>
        <v>67.529722589167761</v>
      </c>
      <c r="E77">
        <f t="shared" si="12"/>
        <v>84.139145750770581</v>
      </c>
      <c r="G77">
        <f t="shared" si="12"/>
        <v>85.87826826330334</v>
      </c>
      <c r="H77">
        <f t="shared" si="12"/>
        <v>102.5012399914972</v>
      </c>
      <c r="J77">
        <f t="shared" si="12"/>
        <v>72.105843439911794</v>
      </c>
      <c r="K77">
        <f t="shared" si="12"/>
        <v>87.100330760749728</v>
      </c>
      <c r="M77">
        <f t="shared" si="12"/>
        <v>113.9908256880734</v>
      </c>
      <c r="N77">
        <f t="shared" si="12"/>
        <v>62.27064220183486</v>
      </c>
    </row>
    <row r="78" spans="4:14" x14ac:dyDescent="0.2">
      <c r="D78">
        <f t="shared" ref="D78:N78" si="13">(D48/D65)*100</f>
        <v>86.059004843681194</v>
      </c>
      <c r="E78">
        <f t="shared" si="13"/>
        <v>93.985028621752534</v>
      </c>
      <c r="G78">
        <f t="shared" si="13"/>
        <v>95.741514915326292</v>
      </c>
      <c r="H78">
        <f t="shared" si="13"/>
        <v>125.13285623184298</v>
      </c>
      <c r="J78">
        <f t="shared" si="13"/>
        <v>99.228224917309817</v>
      </c>
      <c r="K78">
        <f t="shared" si="13"/>
        <v>67.475192943770665</v>
      </c>
      <c r="M78">
        <f t="shared" si="13"/>
        <v>96.903669724770651</v>
      </c>
      <c r="N78">
        <f t="shared" si="13"/>
        <v>79.587155963302749</v>
      </c>
    </row>
    <row r="79" spans="4:14" x14ac:dyDescent="0.2">
      <c r="D79">
        <f t="shared" ref="D79:N79" si="14">(D49/D66)*100</f>
        <v>105.2928225451343</v>
      </c>
      <c r="E79">
        <f t="shared" si="14"/>
        <v>91.360634081902248</v>
      </c>
      <c r="G79">
        <f t="shared" si="14"/>
        <v>87.224544745978889</v>
      </c>
      <c r="H79">
        <f t="shared" si="14"/>
        <v>139.26167363423792</v>
      </c>
      <c r="J79">
        <f t="shared" si="14"/>
        <v>78.169790518191846</v>
      </c>
      <c r="K79">
        <f t="shared" si="14"/>
        <v>59.977949283351705</v>
      </c>
      <c r="M79">
        <f t="shared" si="14"/>
        <v>123.5091743119266</v>
      </c>
      <c r="N79">
        <f t="shared" si="14"/>
        <v>109.40366972477065</v>
      </c>
    </row>
    <row r="80" spans="4:14" x14ac:dyDescent="0.2">
      <c r="D80">
        <f t="shared" ref="D80:N80" si="15">(D50/D67)*100</f>
        <v>144.72919418758258</v>
      </c>
      <c r="E80">
        <f t="shared" si="15"/>
        <v>175.02421840598853</v>
      </c>
      <c r="G80">
        <f t="shared" si="15"/>
        <v>174.69000212569972</v>
      </c>
      <c r="H80">
        <f t="shared" si="15"/>
        <v>184.15645149861831</v>
      </c>
      <c r="J80">
        <f t="shared" si="15"/>
        <v>91.620727673649398</v>
      </c>
      <c r="K80">
        <f t="shared" si="15"/>
        <v>81.146637265711135</v>
      </c>
      <c r="M80">
        <f t="shared" si="15"/>
        <v>98.394495412844037</v>
      </c>
      <c r="N80">
        <f t="shared" si="15"/>
        <v>68.692660550458712</v>
      </c>
    </row>
    <row r="81" spans="4:14" x14ac:dyDescent="0.2">
      <c r="D81">
        <f t="shared" ref="D81:N81" si="16">(D51/D68)*100</f>
        <v>73.306913254073095</v>
      </c>
      <c r="E81">
        <f t="shared" si="16"/>
        <v>86.041391457507714</v>
      </c>
      <c r="G81">
        <f t="shared" si="16"/>
        <v>71.168426273648407</v>
      </c>
      <c r="H81">
        <f t="shared" si="16"/>
        <v>117.02685467299654</v>
      </c>
      <c r="J81">
        <f t="shared" si="16"/>
        <v>100.55126791620728</v>
      </c>
      <c r="K81">
        <f t="shared" si="16"/>
        <v>63.065049614112453</v>
      </c>
      <c r="M81">
        <f t="shared" si="16"/>
        <v>120.41284403669725</v>
      </c>
      <c r="N81">
        <f t="shared" si="16"/>
        <v>147.0183486238532</v>
      </c>
    </row>
    <row r="82" spans="4:14" x14ac:dyDescent="0.2">
      <c r="D82">
        <f t="shared" ref="D82:N82" si="17">(D52/D69)*100</f>
        <v>131.0083663584324</v>
      </c>
      <c r="E82">
        <f t="shared" si="17"/>
        <v>89.89872302950242</v>
      </c>
      <c r="G82">
        <f t="shared" si="17"/>
        <v>122.4403032664919</v>
      </c>
      <c r="H82">
        <f t="shared" si="17"/>
        <v>174.09480620704315</v>
      </c>
      <c r="J82">
        <f t="shared" si="17"/>
        <v>94.597574421168687</v>
      </c>
      <c r="K82">
        <f t="shared" si="17"/>
        <v>108.26901874310914</v>
      </c>
      <c r="M82">
        <f t="shared" si="17"/>
        <v>125</v>
      </c>
      <c r="N82">
        <f t="shared" si="17"/>
        <v>123.5091743119266</v>
      </c>
    </row>
    <row r="83" spans="4:14" x14ac:dyDescent="0.2">
      <c r="D83">
        <f t="shared" ref="D83:N83" si="18">(D53/D70)*100</f>
        <v>73.060325847644208</v>
      </c>
      <c r="E83">
        <f t="shared" si="18"/>
        <v>126.93967415235579</v>
      </c>
      <c r="G83">
        <f t="shared" si="18"/>
        <v>75.802451640331611</v>
      </c>
      <c r="H83">
        <f t="shared" si="18"/>
        <v>124.19754835966839</v>
      </c>
      <c r="J83">
        <f t="shared" si="18"/>
        <v>108.26901874310914</v>
      </c>
      <c r="K83">
        <f t="shared" si="18"/>
        <v>91.730981256890857</v>
      </c>
      <c r="M83">
        <f t="shared" si="18"/>
        <v>115.71100917431193</v>
      </c>
      <c r="N83">
        <f t="shared" si="18"/>
        <v>84.288990825688074</v>
      </c>
    </row>
    <row r="85" spans="4:14" x14ac:dyDescent="0.2">
      <c r="D85" t="s">
        <v>100</v>
      </c>
      <c r="G85" t="s">
        <v>100</v>
      </c>
      <c r="J85" t="s">
        <v>101</v>
      </c>
      <c r="M85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Z82"/>
  <sheetViews>
    <sheetView topLeftCell="A43" workbookViewId="0">
      <selection activeCell="AA77" sqref="AA77"/>
    </sheetView>
  </sheetViews>
  <sheetFormatPr defaultRowHeight="12.75" x14ac:dyDescent="0.2"/>
  <sheetData>
    <row r="3" spans="2:14" x14ac:dyDescent="0.2">
      <c r="B3" t="s">
        <v>82</v>
      </c>
    </row>
    <row r="5" spans="2:14" x14ac:dyDescent="0.2">
      <c r="B5" t="s">
        <v>68</v>
      </c>
      <c r="C5" s="13">
        <v>42142.495833333334</v>
      </c>
      <c r="D5" t="s">
        <v>69</v>
      </c>
      <c r="E5">
        <v>0</v>
      </c>
      <c r="F5" t="s">
        <v>70</v>
      </c>
    </row>
    <row r="7" spans="2:14" x14ac:dyDescent="0.2">
      <c r="B7" t="s">
        <v>71</v>
      </c>
    </row>
    <row r="8" spans="2:14" x14ac:dyDescent="0.2">
      <c r="C8">
        <v>1</v>
      </c>
      <c r="D8">
        <v>2</v>
      </c>
      <c r="E8">
        <v>3</v>
      </c>
      <c r="F8">
        <v>4</v>
      </c>
      <c r="G8">
        <v>5</v>
      </c>
      <c r="H8">
        <v>6</v>
      </c>
      <c r="I8">
        <v>7</v>
      </c>
      <c r="J8">
        <v>8</v>
      </c>
      <c r="K8">
        <v>9</v>
      </c>
      <c r="L8">
        <v>10</v>
      </c>
      <c r="M8">
        <v>11</v>
      </c>
      <c r="N8">
        <v>12</v>
      </c>
    </row>
    <row r="9" spans="2:14" x14ac:dyDescent="0.2">
      <c r="B9" t="s">
        <v>72</v>
      </c>
      <c r="C9">
        <v>265.5</v>
      </c>
      <c r="D9">
        <v>330.75</v>
      </c>
      <c r="E9">
        <v>555.75</v>
      </c>
      <c r="F9">
        <v>252</v>
      </c>
      <c r="G9">
        <v>419.25</v>
      </c>
      <c r="H9">
        <v>392.25</v>
      </c>
      <c r="I9">
        <v>173.75</v>
      </c>
      <c r="J9">
        <v>480.75</v>
      </c>
      <c r="K9">
        <v>289.5</v>
      </c>
      <c r="L9">
        <v>378.5</v>
      </c>
      <c r="M9">
        <v>300</v>
      </c>
      <c r="N9">
        <v>382</v>
      </c>
    </row>
    <row r="10" spans="2:14" x14ac:dyDescent="0.2">
      <c r="B10" t="s">
        <v>73</v>
      </c>
      <c r="C10">
        <v>139.5</v>
      </c>
      <c r="D10">
        <v>293</v>
      </c>
      <c r="E10">
        <v>245.25</v>
      </c>
      <c r="F10">
        <v>218</v>
      </c>
      <c r="G10">
        <v>327.5</v>
      </c>
      <c r="H10">
        <v>327.25</v>
      </c>
      <c r="I10">
        <v>153.25</v>
      </c>
      <c r="J10">
        <v>248.75</v>
      </c>
      <c r="K10">
        <v>211.25</v>
      </c>
      <c r="L10">
        <v>207.75</v>
      </c>
      <c r="M10">
        <v>252</v>
      </c>
      <c r="N10">
        <v>351</v>
      </c>
    </row>
    <row r="11" spans="2:14" x14ac:dyDescent="0.2">
      <c r="B11" t="s">
        <v>74</v>
      </c>
      <c r="C11">
        <v>221.5</v>
      </c>
      <c r="D11">
        <v>214.75</v>
      </c>
      <c r="E11">
        <v>351</v>
      </c>
      <c r="F11">
        <v>276.25</v>
      </c>
      <c r="G11">
        <v>258.75</v>
      </c>
      <c r="H11">
        <v>129.25</v>
      </c>
      <c r="I11">
        <v>194</v>
      </c>
      <c r="J11">
        <v>190.75</v>
      </c>
      <c r="K11">
        <v>77.75</v>
      </c>
      <c r="L11">
        <v>149.75</v>
      </c>
      <c r="M11">
        <v>201</v>
      </c>
      <c r="N11">
        <v>184</v>
      </c>
    </row>
    <row r="12" spans="2:14" x14ac:dyDescent="0.2">
      <c r="B12" t="s">
        <v>75</v>
      </c>
      <c r="C12">
        <v>136</v>
      </c>
      <c r="D12">
        <v>303.5</v>
      </c>
      <c r="E12">
        <v>382</v>
      </c>
      <c r="F12">
        <v>207.5</v>
      </c>
      <c r="G12">
        <v>153</v>
      </c>
      <c r="H12">
        <v>119</v>
      </c>
      <c r="I12">
        <v>122.25</v>
      </c>
      <c r="J12">
        <v>115.5</v>
      </c>
      <c r="K12">
        <v>153.25</v>
      </c>
      <c r="L12">
        <v>163.5</v>
      </c>
      <c r="M12">
        <v>156.75</v>
      </c>
      <c r="N12">
        <v>61</v>
      </c>
    </row>
    <row r="13" spans="2:14" x14ac:dyDescent="0.2">
      <c r="B13" t="s">
        <v>76</v>
      </c>
      <c r="C13">
        <v>125.75</v>
      </c>
      <c r="D13">
        <v>201</v>
      </c>
      <c r="E13">
        <v>337.5</v>
      </c>
      <c r="F13">
        <v>204</v>
      </c>
      <c r="G13">
        <v>115.25</v>
      </c>
      <c r="H13">
        <v>115.5</v>
      </c>
      <c r="I13">
        <v>207.5</v>
      </c>
      <c r="J13">
        <v>136</v>
      </c>
      <c r="K13">
        <v>176.75</v>
      </c>
      <c r="L13">
        <v>177</v>
      </c>
      <c r="M13">
        <v>177</v>
      </c>
      <c r="N13">
        <v>33.75</v>
      </c>
    </row>
    <row r="14" spans="2:14" x14ac:dyDescent="0.2">
      <c r="B14" t="s">
        <v>77</v>
      </c>
      <c r="C14">
        <v>142.75</v>
      </c>
      <c r="D14">
        <v>146</v>
      </c>
      <c r="E14">
        <v>173.5</v>
      </c>
      <c r="F14">
        <v>153.25</v>
      </c>
      <c r="G14">
        <v>101.75</v>
      </c>
      <c r="H14">
        <v>146.25</v>
      </c>
      <c r="I14">
        <v>132.5</v>
      </c>
      <c r="J14">
        <v>320.25</v>
      </c>
      <c r="K14">
        <v>218</v>
      </c>
      <c r="L14">
        <v>132.5</v>
      </c>
      <c r="M14">
        <v>146</v>
      </c>
      <c r="N14">
        <v>20</v>
      </c>
    </row>
    <row r="15" spans="2:14" x14ac:dyDescent="0.2">
      <c r="B15" t="s">
        <v>78</v>
      </c>
      <c r="C15">
        <v>190.75</v>
      </c>
      <c r="D15">
        <v>64.25</v>
      </c>
      <c r="E15">
        <v>57.5</v>
      </c>
      <c r="F15">
        <v>180.5</v>
      </c>
      <c r="G15">
        <v>279.5</v>
      </c>
      <c r="H15">
        <v>190.75</v>
      </c>
      <c r="I15">
        <v>101.75</v>
      </c>
      <c r="J15">
        <v>446.5</v>
      </c>
      <c r="K15">
        <v>549</v>
      </c>
      <c r="L15">
        <v>67.75</v>
      </c>
      <c r="M15">
        <v>64.5</v>
      </c>
      <c r="N15">
        <v>26.75</v>
      </c>
    </row>
    <row r="16" spans="2:14" x14ac:dyDescent="0.2">
      <c r="B16" t="s">
        <v>79</v>
      </c>
      <c r="C16">
        <v>3.25</v>
      </c>
      <c r="D16">
        <v>37.25</v>
      </c>
      <c r="E16">
        <v>47</v>
      </c>
      <c r="F16">
        <v>160</v>
      </c>
      <c r="G16">
        <v>132.25</v>
      </c>
      <c r="H16">
        <v>20</v>
      </c>
      <c r="I16">
        <v>33.5</v>
      </c>
      <c r="J16">
        <v>187.25</v>
      </c>
      <c r="K16">
        <v>163.25</v>
      </c>
      <c r="L16">
        <v>26.75</v>
      </c>
      <c r="M16">
        <v>26.75</v>
      </c>
      <c r="N16">
        <v>6.75</v>
      </c>
    </row>
    <row r="18" spans="2:14" x14ac:dyDescent="0.2">
      <c r="B18" t="s">
        <v>80</v>
      </c>
    </row>
    <row r="19" spans="2:14" x14ac:dyDescent="0.2">
      <c r="C19">
        <v>1</v>
      </c>
      <c r="D19">
        <v>2</v>
      </c>
      <c r="E19">
        <v>3</v>
      </c>
      <c r="F19">
        <v>4</v>
      </c>
      <c r="G19">
        <v>5</v>
      </c>
      <c r="H19">
        <v>6</v>
      </c>
      <c r="I19">
        <v>7</v>
      </c>
      <c r="J19">
        <v>8</v>
      </c>
      <c r="K19">
        <v>9</v>
      </c>
      <c r="L19">
        <v>10</v>
      </c>
      <c r="M19">
        <v>11</v>
      </c>
      <c r="N19">
        <v>12</v>
      </c>
    </row>
    <row r="20" spans="2:14" x14ac:dyDescent="0.2">
      <c r="B20" t="s">
        <v>72</v>
      </c>
      <c r="C20">
        <v>48.799759999999999</v>
      </c>
      <c r="D20">
        <v>43.597349999999999</v>
      </c>
      <c r="E20">
        <v>126.2289</v>
      </c>
      <c r="F20">
        <v>39.553759999999997</v>
      </c>
      <c r="G20">
        <v>150.37469999999999</v>
      </c>
      <c r="H20">
        <v>83.860370000000003</v>
      </c>
      <c r="I20">
        <v>13.966480000000001</v>
      </c>
      <c r="J20">
        <v>100.7252</v>
      </c>
      <c r="K20">
        <v>41.379339999999999</v>
      </c>
      <c r="L20">
        <v>96.740629999999996</v>
      </c>
      <c r="M20">
        <v>61.404400000000003</v>
      </c>
      <c r="N20">
        <v>95.352850000000004</v>
      </c>
    </row>
    <row r="21" spans="2:14" x14ac:dyDescent="0.2">
      <c r="B21" t="s">
        <v>73</v>
      </c>
      <c r="C21">
        <v>17.839559999999999</v>
      </c>
      <c r="D21">
        <v>78.201660000000004</v>
      </c>
      <c r="E21">
        <v>32.591859999999997</v>
      </c>
      <c r="F21">
        <v>36.669699999999999</v>
      </c>
      <c r="G21">
        <v>34.371740000000003</v>
      </c>
      <c r="H21">
        <v>42.652419999999999</v>
      </c>
      <c r="I21">
        <v>36.367049999999999</v>
      </c>
      <c r="J21">
        <v>53.745350000000002</v>
      </c>
      <c r="K21">
        <v>66.102670000000003</v>
      </c>
      <c r="L21">
        <v>67.266109999999998</v>
      </c>
      <c r="M21">
        <v>48.126570000000001</v>
      </c>
      <c r="N21">
        <v>39.784840000000003</v>
      </c>
    </row>
    <row r="22" spans="2:14" x14ac:dyDescent="0.2">
      <c r="B22" t="s">
        <v>74</v>
      </c>
      <c r="C22">
        <v>34.240569999999998</v>
      </c>
      <c r="D22">
        <v>82.479669999999999</v>
      </c>
      <c r="E22">
        <v>53.740119999999997</v>
      </c>
      <c r="F22">
        <v>31.668530000000001</v>
      </c>
      <c r="G22">
        <v>38.90025</v>
      </c>
      <c r="H22">
        <v>32.823709999999998</v>
      </c>
      <c r="I22">
        <v>45.524720000000002</v>
      </c>
      <c r="J22">
        <v>67.697090000000003</v>
      </c>
      <c r="K22">
        <v>18.807690000000001</v>
      </c>
      <c r="L22">
        <v>36.731850000000001</v>
      </c>
      <c r="M22">
        <v>46.416589999999999</v>
      </c>
      <c r="N22">
        <v>18.142949999999999</v>
      </c>
    </row>
    <row r="23" spans="2:14" x14ac:dyDescent="0.2">
      <c r="B23" t="s">
        <v>75</v>
      </c>
      <c r="C23">
        <v>28.991379999999999</v>
      </c>
      <c r="D23">
        <v>78.664370000000005</v>
      </c>
      <c r="E23">
        <v>83.313670000000002</v>
      </c>
      <c r="F23">
        <v>57.767490000000002</v>
      </c>
      <c r="G23">
        <v>48.769869999999997</v>
      </c>
      <c r="H23">
        <v>24.53229</v>
      </c>
      <c r="I23">
        <v>24.44509</v>
      </c>
      <c r="J23">
        <v>38.778219999999997</v>
      </c>
      <c r="K23">
        <v>23.199770000000001</v>
      </c>
      <c r="L23">
        <v>37.306170000000002</v>
      </c>
      <c r="M23">
        <v>6.75</v>
      </c>
      <c r="N23">
        <v>25.79729</v>
      </c>
    </row>
    <row r="24" spans="2:14" x14ac:dyDescent="0.2">
      <c r="B24" t="s">
        <v>76</v>
      </c>
      <c r="C24">
        <v>20.27468</v>
      </c>
      <c r="D24">
        <v>61.931420000000003</v>
      </c>
      <c r="E24">
        <v>94.77825</v>
      </c>
      <c r="F24">
        <v>50.21454</v>
      </c>
      <c r="G24">
        <v>6.75</v>
      </c>
      <c r="H24">
        <v>38.778219999999997</v>
      </c>
      <c r="I24">
        <v>47.399889999999999</v>
      </c>
      <c r="J24">
        <v>47.542960000000001</v>
      </c>
      <c r="K24">
        <v>32.086799999999997</v>
      </c>
      <c r="L24">
        <v>34.061219999999999</v>
      </c>
      <c r="M24">
        <v>17.687100000000001</v>
      </c>
      <c r="N24">
        <v>14.13256</v>
      </c>
    </row>
    <row r="25" spans="2:14" x14ac:dyDescent="0.2">
      <c r="B25" t="s">
        <v>77</v>
      </c>
      <c r="C25">
        <v>28.689070000000001</v>
      </c>
      <c r="D25">
        <v>43.372419999999998</v>
      </c>
      <c r="E25">
        <v>71.949640000000002</v>
      </c>
      <c r="F25">
        <v>33.633749999999999</v>
      </c>
      <c r="G25">
        <v>23.300129999999999</v>
      </c>
      <c r="H25">
        <v>28.7471</v>
      </c>
      <c r="I25">
        <v>32.312280000000001</v>
      </c>
      <c r="J25">
        <v>116.8691</v>
      </c>
      <c r="K25">
        <v>34.061219999999999</v>
      </c>
      <c r="L25">
        <v>14.026759999999999</v>
      </c>
      <c r="M25">
        <v>23.857209999999998</v>
      </c>
      <c r="N25">
        <v>4.0414519999999996</v>
      </c>
    </row>
    <row r="26" spans="2:14" x14ac:dyDescent="0.2">
      <c r="B26" t="s">
        <v>78</v>
      </c>
      <c r="C26">
        <v>41.369019999999999</v>
      </c>
      <c r="D26">
        <v>11.735810000000001</v>
      </c>
      <c r="E26">
        <v>31.32225</v>
      </c>
      <c r="F26">
        <v>70.197940000000003</v>
      </c>
      <c r="G26">
        <v>65.615679999999998</v>
      </c>
      <c r="H26">
        <v>64.809169999999995</v>
      </c>
      <c r="I26">
        <v>30.31054</v>
      </c>
      <c r="J26">
        <v>93.565039999999996</v>
      </c>
      <c r="K26">
        <v>130.4639</v>
      </c>
      <c r="L26">
        <v>11.22776</v>
      </c>
      <c r="M26">
        <v>14.026759999999999</v>
      </c>
      <c r="N26">
        <v>9.4284590000000001</v>
      </c>
    </row>
    <row r="27" spans="2:14" x14ac:dyDescent="0.2">
      <c r="B27" t="s">
        <v>79</v>
      </c>
      <c r="C27">
        <v>3.25</v>
      </c>
      <c r="D27">
        <v>24.543749999999999</v>
      </c>
      <c r="E27">
        <v>11.74024</v>
      </c>
      <c r="F27">
        <v>77.382170000000002</v>
      </c>
      <c r="G27">
        <v>51.25</v>
      </c>
      <c r="H27">
        <v>11.74024</v>
      </c>
      <c r="I27">
        <v>16.173539999999999</v>
      </c>
      <c r="J27">
        <v>49.67792</v>
      </c>
      <c r="K27">
        <v>29.62649</v>
      </c>
      <c r="L27">
        <v>5.513242</v>
      </c>
      <c r="M27">
        <v>18.341100000000001</v>
      </c>
      <c r="N27">
        <v>6.75</v>
      </c>
    </row>
    <row r="29" spans="2:14" x14ac:dyDescent="0.2">
      <c r="B29" t="s">
        <v>83</v>
      </c>
    </row>
    <row r="30" spans="2:14" x14ac:dyDescent="0.2">
      <c r="C30" s="14">
        <f>C20/C9</f>
        <v>0.18380323917137475</v>
      </c>
      <c r="D30" s="14">
        <f t="shared" ref="D30:N30" si="0">D20/D9</f>
        <v>0.13181360544217688</v>
      </c>
      <c r="E30" s="14">
        <f t="shared" si="0"/>
        <v>0.22713252361673414</v>
      </c>
      <c r="F30" s="14">
        <f t="shared" si="0"/>
        <v>0.15695936507936506</v>
      </c>
      <c r="G30" s="14">
        <f t="shared" si="0"/>
        <v>0.35867549194991055</v>
      </c>
      <c r="H30" s="14">
        <f t="shared" si="0"/>
        <v>0.21379316762268963</v>
      </c>
      <c r="I30" s="14">
        <f t="shared" si="0"/>
        <v>8.0382618705035977E-2</v>
      </c>
      <c r="J30" s="14">
        <f t="shared" si="0"/>
        <v>0.20951679667186687</v>
      </c>
      <c r="K30" s="14">
        <f t="shared" si="0"/>
        <v>0.14293381692573401</v>
      </c>
      <c r="L30" s="14">
        <f t="shared" si="0"/>
        <v>0.25558951122853368</v>
      </c>
      <c r="M30" s="14">
        <f t="shared" si="0"/>
        <v>0.20468133333333335</v>
      </c>
      <c r="N30" s="14">
        <f t="shared" si="0"/>
        <v>0.24961479057591623</v>
      </c>
    </row>
    <row r="31" spans="2:14" x14ac:dyDescent="0.2">
      <c r="C31" s="14">
        <f t="shared" ref="C31:N31" si="1">C21/C10</f>
        <v>0.12788215053763441</v>
      </c>
      <c r="D31" s="14">
        <f t="shared" si="1"/>
        <v>0.26689986348122868</v>
      </c>
      <c r="E31" s="14">
        <f t="shared" si="1"/>
        <v>0.13289239551478083</v>
      </c>
      <c r="F31" s="14">
        <f t="shared" si="1"/>
        <v>0.16820963302752293</v>
      </c>
      <c r="G31" s="14">
        <f t="shared" si="1"/>
        <v>0.10495187786259542</v>
      </c>
      <c r="H31" s="14">
        <f t="shared" si="1"/>
        <v>0.13033588999236057</v>
      </c>
      <c r="I31" s="14">
        <f t="shared" si="1"/>
        <v>0.23730538336052201</v>
      </c>
      <c r="J31" s="14">
        <f t="shared" si="1"/>
        <v>0.21606170854271359</v>
      </c>
      <c r="K31" s="14">
        <f t="shared" si="1"/>
        <v>0.31291204733727812</v>
      </c>
      <c r="L31" s="14">
        <f t="shared" si="1"/>
        <v>0.32378392298435621</v>
      </c>
      <c r="M31" s="14">
        <f t="shared" si="1"/>
        <v>0.19097845238095237</v>
      </c>
      <c r="N31" s="14">
        <f t="shared" si="1"/>
        <v>0.11334712250712252</v>
      </c>
    </row>
    <row r="32" spans="2:14" x14ac:dyDescent="0.2">
      <c r="C32" s="14">
        <f t="shared" ref="C32:N32" si="2">C22/C11</f>
        <v>0.15458496613995484</v>
      </c>
      <c r="D32" s="14">
        <f t="shared" si="2"/>
        <v>0.38407296856810241</v>
      </c>
      <c r="E32" s="14">
        <f t="shared" si="2"/>
        <v>0.15310575498575499</v>
      </c>
      <c r="F32" s="14">
        <f t="shared" si="2"/>
        <v>0.11463721266968326</v>
      </c>
      <c r="G32" s="14">
        <f t="shared" si="2"/>
        <v>0.15033913043478261</v>
      </c>
      <c r="H32" s="14">
        <f t="shared" si="2"/>
        <v>0.25395520309477754</v>
      </c>
      <c r="I32" s="14">
        <f t="shared" si="2"/>
        <v>0.23466350515463918</v>
      </c>
      <c r="J32" s="14">
        <f t="shared" si="2"/>
        <v>0.35489955439056359</v>
      </c>
      <c r="K32" s="14">
        <f t="shared" si="2"/>
        <v>0.24189954983922832</v>
      </c>
      <c r="L32" s="14">
        <f t="shared" si="2"/>
        <v>0.24528781302170286</v>
      </c>
      <c r="M32" s="14">
        <f t="shared" si="2"/>
        <v>0.23092830845771145</v>
      </c>
      <c r="N32" s="14">
        <f t="shared" si="2"/>
        <v>9.8602989130434776E-2</v>
      </c>
    </row>
    <row r="33" spans="3:14" x14ac:dyDescent="0.2">
      <c r="C33" s="14">
        <f t="shared" ref="C33:N33" si="3">C23/C12</f>
        <v>0.21317191176470587</v>
      </c>
      <c r="D33" s="14">
        <f t="shared" si="3"/>
        <v>0.2591906754530478</v>
      </c>
      <c r="E33" s="14">
        <f t="shared" si="3"/>
        <v>0.21809861256544502</v>
      </c>
      <c r="F33" s="14">
        <f t="shared" si="3"/>
        <v>0.27839754216867468</v>
      </c>
      <c r="G33" s="14">
        <f t="shared" si="3"/>
        <v>0.31875732026143788</v>
      </c>
      <c r="H33" s="14">
        <f t="shared" si="3"/>
        <v>0.20615369747899159</v>
      </c>
      <c r="I33" s="14">
        <f t="shared" si="3"/>
        <v>0.19995983640081799</v>
      </c>
      <c r="J33" s="14">
        <f t="shared" si="3"/>
        <v>0.33574216450216449</v>
      </c>
      <c r="K33" s="14">
        <f t="shared" si="3"/>
        <v>0.15138512234910279</v>
      </c>
      <c r="L33" s="14">
        <f t="shared" si="3"/>
        <v>0.22817229357798166</v>
      </c>
      <c r="M33" s="14">
        <f t="shared" si="3"/>
        <v>4.3062200956937802E-2</v>
      </c>
      <c r="N33" s="14">
        <f t="shared" si="3"/>
        <v>0.42290639344262293</v>
      </c>
    </row>
    <row r="34" spans="3:14" x14ac:dyDescent="0.2">
      <c r="C34" s="14">
        <f t="shared" ref="C34:N34" si="4">C24/C13</f>
        <v>0.16123005964214712</v>
      </c>
      <c r="D34" s="14">
        <f t="shared" si="4"/>
        <v>0.30811651741293533</v>
      </c>
      <c r="E34" s="14">
        <f t="shared" si="4"/>
        <v>0.28082444444444443</v>
      </c>
      <c r="F34" s="14">
        <f t="shared" si="4"/>
        <v>0.24614970588235294</v>
      </c>
      <c r="G34" s="14">
        <f t="shared" si="4"/>
        <v>5.8568329718004339E-2</v>
      </c>
      <c r="H34" s="14">
        <f t="shared" si="4"/>
        <v>0.33574216450216449</v>
      </c>
      <c r="I34" s="14">
        <f t="shared" si="4"/>
        <v>0.22843320481927709</v>
      </c>
      <c r="J34" s="14">
        <f t="shared" si="4"/>
        <v>0.34958058823529414</v>
      </c>
      <c r="K34" s="14">
        <f t="shared" si="4"/>
        <v>0.18153776520509191</v>
      </c>
      <c r="L34" s="14">
        <f t="shared" si="4"/>
        <v>0.19243627118644066</v>
      </c>
      <c r="M34" s="14">
        <f t="shared" si="4"/>
        <v>9.9927118644067808E-2</v>
      </c>
      <c r="N34" s="14">
        <f t="shared" si="4"/>
        <v>0.41874251851851851</v>
      </c>
    </row>
    <row r="35" spans="3:14" x14ac:dyDescent="0.2">
      <c r="C35" s="14">
        <f t="shared" ref="C35:N35" si="5">C25/C14</f>
        <v>0.20097422066549914</v>
      </c>
      <c r="D35" s="14">
        <f t="shared" si="5"/>
        <v>0.29707136986301369</v>
      </c>
      <c r="E35" s="14">
        <f t="shared" si="5"/>
        <v>0.41469533141210374</v>
      </c>
      <c r="F35" s="14">
        <f t="shared" si="5"/>
        <v>0.21946982055464925</v>
      </c>
      <c r="G35" s="14">
        <f t="shared" si="5"/>
        <v>0.22899390663390662</v>
      </c>
      <c r="H35" s="14">
        <f t="shared" si="5"/>
        <v>0.19656136752136752</v>
      </c>
      <c r="I35" s="14">
        <f t="shared" si="5"/>
        <v>0.2438662641509434</v>
      </c>
      <c r="J35" s="14">
        <f t="shared" si="5"/>
        <v>0.36493083528493364</v>
      </c>
      <c r="K35" s="14">
        <f t="shared" si="5"/>
        <v>0.15624412844036698</v>
      </c>
      <c r="L35" s="14">
        <f t="shared" si="5"/>
        <v>0.10586233962264151</v>
      </c>
      <c r="M35" s="14">
        <f t="shared" si="5"/>
        <v>0.16340554794520548</v>
      </c>
      <c r="N35" s="14">
        <f t="shared" si="5"/>
        <v>0.20207259999999999</v>
      </c>
    </row>
    <row r="36" spans="3:14" x14ac:dyDescent="0.2">
      <c r="C36" s="14">
        <f t="shared" ref="C36:N36" si="6">C26/C15</f>
        <v>0.21687559633027523</v>
      </c>
      <c r="D36" s="14">
        <f t="shared" si="6"/>
        <v>0.18265852140077823</v>
      </c>
      <c r="E36" s="14">
        <f t="shared" si="6"/>
        <v>0.54473478260869568</v>
      </c>
      <c r="F36" s="14">
        <f t="shared" si="6"/>
        <v>0.38890825484764546</v>
      </c>
      <c r="G36" s="14">
        <f t="shared" si="6"/>
        <v>0.23476093023255812</v>
      </c>
      <c r="H36" s="14">
        <f t="shared" si="6"/>
        <v>0.33975973787680208</v>
      </c>
      <c r="I36" s="14">
        <f t="shared" si="6"/>
        <v>0.29789228501228499</v>
      </c>
      <c r="J36" s="14">
        <f t="shared" si="6"/>
        <v>0.20955216125419932</v>
      </c>
      <c r="K36" s="14">
        <f t="shared" si="6"/>
        <v>0.23763916211293259</v>
      </c>
      <c r="L36" s="14">
        <f t="shared" si="6"/>
        <v>0.16572339483394835</v>
      </c>
      <c r="M36" s="14">
        <f t="shared" si="6"/>
        <v>0.21746914728682171</v>
      </c>
      <c r="N36" s="14">
        <f t="shared" si="6"/>
        <v>0.35246575700934579</v>
      </c>
    </row>
    <row r="37" spans="3:14" x14ac:dyDescent="0.2">
      <c r="C37" s="14">
        <f t="shared" ref="C37:N37" si="7">C27/C16</f>
        <v>1</v>
      </c>
      <c r="D37" s="14">
        <f t="shared" si="7"/>
        <v>0.65889261744966443</v>
      </c>
      <c r="E37" s="14">
        <f t="shared" si="7"/>
        <v>0.24979234042553192</v>
      </c>
      <c r="F37" s="14">
        <f t="shared" si="7"/>
        <v>0.48363856250000004</v>
      </c>
      <c r="G37" s="14">
        <f t="shared" si="7"/>
        <v>0.38752362948960301</v>
      </c>
      <c r="H37" s="14">
        <f t="shared" si="7"/>
        <v>0.58701199999999998</v>
      </c>
      <c r="I37" s="14">
        <f t="shared" si="7"/>
        <v>0.48279223880597011</v>
      </c>
      <c r="J37" s="14">
        <f t="shared" si="7"/>
        <v>0.26530264352469962</v>
      </c>
      <c r="K37" s="14">
        <f t="shared" si="7"/>
        <v>0.18147926493108729</v>
      </c>
      <c r="L37" s="14">
        <f t="shared" si="7"/>
        <v>0.2061025046728972</v>
      </c>
      <c r="M37" s="14">
        <f t="shared" si="7"/>
        <v>0.68564859813084111</v>
      </c>
      <c r="N37" s="14">
        <f t="shared" si="7"/>
        <v>1</v>
      </c>
    </row>
    <row r="48" spans="3:14" x14ac:dyDescent="0.2">
      <c r="C48">
        <v>3.25</v>
      </c>
      <c r="D48">
        <v>37.25</v>
      </c>
      <c r="E48">
        <v>47</v>
      </c>
      <c r="F48">
        <v>160</v>
      </c>
      <c r="G48">
        <v>132.25</v>
      </c>
      <c r="H48">
        <v>20</v>
      </c>
      <c r="I48">
        <v>33.5</v>
      </c>
      <c r="J48">
        <v>187.25</v>
      </c>
      <c r="K48">
        <v>163.25</v>
      </c>
      <c r="L48">
        <v>26.75</v>
      </c>
      <c r="M48">
        <v>26.75</v>
      </c>
      <c r="N48">
        <v>6.75</v>
      </c>
    </row>
    <row r="49" spans="3:14" x14ac:dyDescent="0.2">
      <c r="C49">
        <v>190.75</v>
      </c>
      <c r="D49">
        <v>64.25</v>
      </c>
      <c r="E49">
        <v>57.5</v>
      </c>
      <c r="F49">
        <v>180.5</v>
      </c>
      <c r="G49">
        <v>279.5</v>
      </c>
      <c r="H49">
        <v>190.75</v>
      </c>
      <c r="I49">
        <v>101.75</v>
      </c>
      <c r="J49">
        <v>446.5</v>
      </c>
      <c r="K49">
        <v>549</v>
      </c>
      <c r="L49">
        <v>67.75</v>
      </c>
      <c r="M49">
        <v>64.5</v>
      </c>
      <c r="N49">
        <v>26.75</v>
      </c>
    </row>
    <row r="50" spans="3:14" x14ac:dyDescent="0.2">
      <c r="C50">
        <v>142.75</v>
      </c>
      <c r="D50">
        <v>146</v>
      </c>
      <c r="E50">
        <v>173.5</v>
      </c>
      <c r="F50">
        <v>153.25</v>
      </c>
      <c r="G50">
        <v>101.75</v>
      </c>
      <c r="H50">
        <v>146.25</v>
      </c>
      <c r="I50">
        <v>132.5</v>
      </c>
      <c r="J50">
        <v>320.25</v>
      </c>
      <c r="K50">
        <v>218</v>
      </c>
      <c r="L50">
        <v>132.5</v>
      </c>
      <c r="M50">
        <v>146</v>
      </c>
      <c r="N50">
        <v>20</v>
      </c>
    </row>
    <row r="51" spans="3:14" x14ac:dyDescent="0.2">
      <c r="C51">
        <v>125.75</v>
      </c>
      <c r="D51">
        <v>201</v>
      </c>
      <c r="E51">
        <v>337.5</v>
      </c>
      <c r="F51">
        <v>204</v>
      </c>
      <c r="G51">
        <v>115.25</v>
      </c>
      <c r="H51">
        <v>115.5</v>
      </c>
      <c r="I51">
        <v>207.5</v>
      </c>
      <c r="J51">
        <v>136</v>
      </c>
      <c r="K51">
        <v>176.75</v>
      </c>
      <c r="L51">
        <v>177</v>
      </c>
      <c r="M51">
        <v>177</v>
      </c>
      <c r="N51">
        <v>33.75</v>
      </c>
    </row>
    <row r="52" spans="3:14" x14ac:dyDescent="0.2">
      <c r="C52">
        <v>136</v>
      </c>
      <c r="D52">
        <v>303.5</v>
      </c>
      <c r="E52">
        <v>382</v>
      </c>
      <c r="F52">
        <v>207.5</v>
      </c>
      <c r="G52">
        <v>153</v>
      </c>
      <c r="H52">
        <v>119</v>
      </c>
      <c r="I52">
        <v>122.25</v>
      </c>
      <c r="J52">
        <v>115.5</v>
      </c>
      <c r="K52">
        <v>153.25</v>
      </c>
      <c r="L52">
        <v>163.5</v>
      </c>
      <c r="M52">
        <v>156.75</v>
      </c>
      <c r="N52">
        <v>61</v>
      </c>
    </row>
    <row r="53" spans="3:14" x14ac:dyDescent="0.2">
      <c r="C53">
        <v>221.5</v>
      </c>
      <c r="D53">
        <v>214.75</v>
      </c>
      <c r="E53">
        <v>351</v>
      </c>
      <c r="F53">
        <v>276.25</v>
      </c>
      <c r="G53">
        <v>258.75</v>
      </c>
      <c r="H53">
        <v>129.25</v>
      </c>
      <c r="I53">
        <v>194</v>
      </c>
      <c r="J53">
        <v>190.75</v>
      </c>
      <c r="K53">
        <v>77.75</v>
      </c>
      <c r="L53">
        <v>149.75</v>
      </c>
      <c r="M53">
        <v>201</v>
      </c>
      <c r="N53">
        <v>184</v>
      </c>
    </row>
    <row r="54" spans="3:14" x14ac:dyDescent="0.2">
      <c r="C54">
        <v>139.5</v>
      </c>
      <c r="D54">
        <v>293</v>
      </c>
      <c r="E54">
        <v>245.25</v>
      </c>
      <c r="F54">
        <v>218</v>
      </c>
      <c r="G54">
        <v>327.5</v>
      </c>
      <c r="H54">
        <v>327.25</v>
      </c>
      <c r="I54">
        <v>153.25</v>
      </c>
      <c r="J54">
        <v>248.75</v>
      </c>
      <c r="K54">
        <v>211.25</v>
      </c>
      <c r="L54">
        <v>207.75</v>
      </c>
      <c r="M54">
        <v>252</v>
      </c>
      <c r="N54">
        <v>351</v>
      </c>
    </row>
    <row r="55" spans="3:14" x14ac:dyDescent="0.2">
      <c r="C55">
        <v>265.5</v>
      </c>
      <c r="D55">
        <v>330.75</v>
      </c>
      <c r="E55">
        <v>555.75</v>
      </c>
      <c r="F55">
        <v>252</v>
      </c>
      <c r="G55">
        <v>419.25</v>
      </c>
      <c r="H55">
        <v>392.25</v>
      </c>
      <c r="I55">
        <v>173.75</v>
      </c>
      <c r="J55">
        <v>480.75</v>
      </c>
      <c r="K55">
        <v>289.5</v>
      </c>
      <c r="L55">
        <v>378.5</v>
      </c>
      <c r="M55">
        <v>300</v>
      </c>
      <c r="N55">
        <v>382</v>
      </c>
    </row>
    <row r="58" spans="3:14" x14ac:dyDescent="0.2">
      <c r="C58">
        <v>265.5</v>
      </c>
      <c r="D58">
        <v>443.25</v>
      </c>
      <c r="E58">
        <v>443.25</v>
      </c>
      <c r="F58">
        <v>335.625</v>
      </c>
      <c r="G58">
        <v>335.625</v>
      </c>
      <c r="H58">
        <v>283</v>
      </c>
      <c r="I58">
        <v>283</v>
      </c>
      <c r="J58">
        <v>385.125</v>
      </c>
      <c r="K58">
        <v>385.125</v>
      </c>
      <c r="L58">
        <v>339.25</v>
      </c>
      <c r="M58">
        <v>339.25</v>
      </c>
      <c r="N58">
        <v>382</v>
      </c>
    </row>
    <row r="59" spans="3:14" x14ac:dyDescent="0.2">
      <c r="C59">
        <v>265.5</v>
      </c>
      <c r="D59">
        <v>443.25</v>
      </c>
      <c r="E59">
        <v>443.25</v>
      </c>
      <c r="F59">
        <v>335.625</v>
      </c>
      <c r="G59">
        <v>335.625</v>
      </c>
      <c r="H59">
        <v>283</v>
      </c>
      <c r="I59">
        <v>283</v>
      </c>
      <c r="J59">
        <v>385.125</v>
      </c>
      <c r="K59">
        <v>385.125</v>
      </c>
      <c r="L59">
        <v>339.25</v>
      </c>
      <c r="M59">
        <v>339.25</v>
      </c>
      <c r="N59">
        <v>382</v>
      </c>
    </row>
    <row r="60" spans="3:14" x14ac:dyDescent="0.2">
      <c r="C60">
        <v>265.5</v>
      </c>
      <c r="D60">
        <v>443.25</v>
      </c>
      <c r="E60">
        <v>443.25</v>
      </c>
      <c r="F60">
        <v>335.625</v>
      </c>
      <c r="G60">
        <v>335.625</v>
      </c>
      <c r="H60">
        <v>283</v>
      </c>
      <c r="I60">
        <v>283</v>
      </c>
      <c r="J60">
        <v>385.125</v>
      </c>
      <c r="K60">
        <v>385.125</v>
      </c>
      <c r="L60">
        <v>339.25</v>
      </c>
      <c r="M60">
        <v>339.25</v>
      </c>
      <c r="N60">
        <v>382</v>
      </c>
    </row>
    <row r="61" spans="3:14" x14ac:dyDescent="0.2">
      <c r="C61">
        <v>265.5</v>
      </c>
      <c r="D61">
        <v>443.25</v>
      </c>
      <c r="E61">
        <v>443.25</v>
      </c>
      <c r="F61">
        <v>335.625</v>
      </c>
      <c r="G61">
        <v>335.625</v>
      </c>
      <c r="H61">
        <v>283</v>
      </c>
      <c r="I61">
        <v>283</v>
      </c>
      <c r="J61">
        <v>385.125</v>
      </c>
      <c r="K61">
        <v>385.125</v>
      </c>
      <c r="L61">
        <v>339.25</v>
      </c>
      <c r="M61">
        <v>339.25</v>
      </c>
      <c r="N61">
        <v>382</v>
      </c>
    </row>
    <row r="62" spans="3:14" x14ac:dyDescent="0.2">
      <c r="C62">
        <v>265.5</v>
      </c>
      <c r="D62">
        <v>443.25</v>
      </c>
      <c r="E62">
        <v>443.25</v>
      </c>
      <c r="F62">
        <v>335.625</v>
      </c>
      <c r="G62">
        <v>335.625</v>
      </c>
      <c r="H62">
        <v>283</v>
      </c>
      <c r="I62">
        <v>283</v>
      </c>
      <c r="J62">
        <v>385.125</v>
      </c>
      <c r="K62">
        <v>385.125</v>
      </c>
      <c r="L62">
        <v>339.25</v>
      </c>
      <c r="M62">
        <v>339.25</v>
      </c>
      <c r="N62">
        <v>382</v>
      </c>
    </row>
    <row r="63" spans="3:14" x14ac:dyDescent="0.2">
      <c r="C63">
        <v>265.5</v>
      </c>
      <c r="D63">
        <v>443.25</v>
      </c>
      <c r="E63">
        <v>443.25</v>
      </c>
      <c r="F63">
        <v>335.625</v>
      </c>
      <c r="G63">
        <v>335.625</v>
      </c>
      <c r="H63">
        <v>283</v>
      </c>
      <c r="I63">
        <v>283</v>
      </c>
      <c r="J63">
        <v>385.125</v>
      </c>
      <c r="K63">
        <v>385.125</v>
      </c>
      <c r="L63">
        <v>339.25</v>
      </c>
      <c r="M63">
        <v>339.25</v>
      </c>
      <c r="N63">
        <v>382</v>
      </c>
    </row>
    <row r="64" spans="3:14" x14ac:dyDescent="0.2">
      <c r="C64">
        <v>265.5</v>
      </c>
      <c r="D64">
        <v>443.25</v>
      </c>
      <c r="E64">
        <v>443.25</v>
      </c>
      <c r="F64">
        <v>335.625</v>
      </c>
      <c r="G64">
        <v>335.625</v>
      </c>
      <c r="H64">
        <v>283</v>
      </c>
      <c r="I64">
        <v>283</v>
      </c>
      <c r="J64">
        <v>385.125</v>
      </c>
      <c r="K64">
        <v>385.125</v>
      </c>
      <c r="L64">
        <v>339.25</v>
      </c>
      <c r="M64">
        <v>339.25</v>
      </c>
      <c r="N64">
        <v>382</v>
      </c>
    </row>
    <row r="65" spans="3:14" x14ac:dyDescent="0.2">
      <c r="C65">
        <v>265.5</v>
      </c>
      <c r="D65">
        <v>443.25</v>
      </c>
      <c r="E65">
        <v>443.25</v>
      </c>
      <c r="F65">
        <v>335.625</v>
      </c>
      <c r="G65">
        <v>335.625</v>
      </c>
      <c r="H65">
        <v>283</v>
      </c>
      <c r="I65">
        <v>283</v>
      </c>
      <c r="J65">
        <v>385.125</v>
      </c>
      <c r="K65">
        <v>385.125</v>
      </c>
      <c r="L65">
        <v>339.25</v>
      </c>
      <c r="M65">
        <v>339.25</v>
      </c>
      <c r="N65">
        <v>382</v>
      </c>
    </row>
    <row r="67" spans="3:14" ht="13.5" thickBot="1" x14ac:dyDescent="0.25">
      <c r="D67" t="s">
        <v>99</v>
      </c>
      <c r="F67" t="s">
        <v>86</v>
      </c>
      <c r="H67" t="s">
        <v>87</v>
      </c>
      <c r="J67" t="s">
        <v>52</v>
      </c>
      <c r="L67" t="s">
        <v>91</v>
      </c>
      <c r="N67" t="s">
        <v>31</v>
      </c>
    </row>
    <row r="68" spans="3:14" x14ac:dyDescent="0.2">
      <c r="C68">
        <f>(C48/C58)*100</f>
        <v>1.2241054613935969</v>
      </c>
      <c r="D68" s="16">
        <f t="shared" ref="D68:N68" si="8">(D48/D58)*100</f>
        <v>8.4038353073886078</v>
      </c>
      <c r="E68" s="17">
        <f t="shared" si="8"/>
        <v>10.603496897913143</v>
      </c>
      <c r="F68" s="16">
        <f t="shared" si="8"/>
        <v>47.672253258845437</v>
      </c>
      <c r="G68" s="17">
        <f t="shared" si="8"/>
        <v>39.404096834264429</v>
      </c>
      <c r="H68" s="16">
        <f>(H48/H58)*100</f>
        <v>7.0671378091872796</v>
      </c>
      <c r="I68" s="17">
        <f t="shared" si="8"/>
        <v>11.837455830388691</v>
      </c>
      <c r="J68" s="16">
        <f t="shared" si="8"/>
        <v>48.620577734501786</v>
      </c>
      <c r="K68" s="17">
        <f t="shared" si="8"/>
        <v>42.388834793898084</v>
      </c>
      <c r="L68" s="16">
        <f t="shared" si="8"/>
        <v>7.8850405305821676</v>
      </c>
      <c r="M68" s="17">
        <f t="shared" si="8"/>
        <v>7.8850405305821676</v>
      </c>
      <c r="N68">
        <f t="shared" si="8"/>
        <v>1.7670157068062828</v>
      </c>
    </row>
    <row r="69" spans="3:14" x14ac:dyDescent="0.2">
      <c r="C69">
        <f t="shared" ref="C69:N69" si="9">(C49/C59)*100</f>
        <v>71.845574387947266</v>
      </c>
      <c r="D69" s="18">
        <f t="shared" si="9"/>
        <v>14.495205865764241</v>
      </c>
      <c r="E69" s="19">
        <f t="shared" si="9"/>
        <v>12.972363226170334</v>
      </c>
      <c r="F69" s="18">
        <f t="shared" si="9"/>
        <v>53.780260707635009</v>
      </c>
      <c r="G69" s="19">
        <f t="shared" si="9"/>
        <v>83.277467411545629</v>
      </c>
      <c r="H69" s="18">
        <f t="shared" si="9"/>
        <v>67.402826855123678</v>
      </c>
      <c r="I69" s="19">
        <f t="shared" si="9"/>
        <v>35.954063604240282</v>
      </c>
      <c r="J69" s="18">
        <f t="shared" si="9"/>
        <v>115.93638429081467</v>
      </c>
      <c r="K69" s="19">
        <f t="shared" si="9"/>
        <v>142.55111976630963</v>
      </c>
      <c r="L69" s="18">
        <f t="shared" si="9"/>
        <v>19.970523212969788</v>
      </c>
      <c r="M69" s="19">
        <f t="shared" si="9"/>
        <v>19.012527634487842</v>
      </c>
      <c r="N69">
        <f t="shared" si="9"/>
        <v>7.0026178010471201</v>
      </c>
    </row>
    <row r="70" spans="3:14" x14ac:dyDescent="0.2">
      <c r="C70">
        <f t="shared" ref="C70:N70" si="10">(C50/C60)*100</f>
        <v>53.766478342749522</v>
      </c>
      <c r="D70" s="18">
        <f t="shared" si="10"/>
        <v>32.9385222786238</v>
      </c>
      <c r="E70" s="19">
        <f t="shared" si="10"/>
        <v>39.142695995487877</v>
      </c>
      <c r="F70" s="18">
        <f t="shared" si="10"/>
        <v>45.661080074487899</v>
      </c>
      <c r="G70" s="19">
        <f t="shared" si="10"/>
        <v>30.316573556797021</v>
      </c>
      <c r="H70" s="18">
        <f t="shared" si="10"/>
        <v>51.678445229681977</v>
      </c>
      <c r="I70" s="19">
        <f t="shared" si="10"/>
        <v>46.819787985865723</v>
      </c>
      <c r="J70" s="18">
        <f t="shared" si="10"/>
        <v>83.154819863680615</v>
      </c>
      <c r="K70" s="19">
        <f t="shared" si="10"/>
        <v>56.604998377150274</v>
      </c>
      <c r="L70" s="18">
        <f t="shared" si="10"/>
        <v>39.056742815033161</v>
      </c>
      <c r="M70" s="19">
        <f t="shared" si="10"/>
        <v>43.036109064112011</v>
      </c>
      <c r="N70">
        <f t="shared" si="10"/>
        <v>5.2356020942408374</v>
      </c>
    </row>
    <row r="71" spans="3:14" x14ac:dyDescent="0.2">
      <c r="C71">
        <f t="shared" ref="C71:N71" si="11">(C51/C61)*100</f>
        <v>47.363465160075329</v>
      </c>
      <c r="D71" s="18">
        <f t="shared" si="11"/>
        <v>45.346869712351946</v>
      </c>
      <c r="E71" s="19">
        <f t="shared" si="11"/>
        <v>76.142131979695421</v>
      </c>
      <c r="F71" s="18">
        <f t="shared" si="11"/>
        <v>60.782122905027933</v>
      </c>
      <c r="G71" s="19">
        <f t="shared" si="11"/>
        <v>34.338919925512108</v>
      </c>
      <c r="H71" s="18">
        <f t="shared" si="11"/>
        <v>40.812720848056536</v>
      </c>
      <c r="I71" s="19">
        <f t="shared" si="11"/>
        <v>73.321554770318016</v>
      </c>
      <c r="J71" s="18">
        <f t="shared" si="11"/>
        <v>35.313209996754303</v>
      </c>
      <c r="K71" s="19">
        <f t="shared" si="11"/>
        <v>45.894190197987669</v>
      </c>
      <c r="L71" s="18">
        <f t="shared" si="11"/>
        <v>52.173913043478258</v>
      </c>
      <c r="M71" s="19">
        <f t="shared" si="11"/>
        <v>52.173913043478258</v>
      </c>
      <c r="N71">
        <f t="shared" si="11"/>
        <v>8.835078534031414</v>
      </c>
    </row>
    <row r="72" spans="3:14" x14ac:dyDescent="0.2">
      <c r="C72">
        <f t="shared" ref="C72:N72" si="12">(C52/C62)*100</f>
        <v>51.224105461393599</v>
      </c>
      <c r="D72" s="18">
        <f t="shared" si="12"/>
        <v>68.471517202481664</v>
      </c>
      <c r="E72" s="19">
        <f t="shared" si="12"/>
        <v>86.18161308516639</v>
      </c>
      <c r="F72" s="18">
        <f t="shared" si="12"/>
        <v>61.824953445065177</v>
      </c>
      <c r="G72" s="19">
        <f t="shared" si="12"/>
        <v>45.58659217877095</v>
      </c>
      <c r="H72" s="18">
        <f t="shared" si="12"/>
        <v>42.049469964664311</v>
      </c>
      <c r="I72" s="19">
        <f t="shared" si="12"/>
        <v>43.197879858657245</v>
      </c>
      <c r="J72" s="18">
        <f t="shared" si="12"/>
        <v>29.990262901655306</v>
      </c>
      <c r="K72" s="19">
        <f t="shared" si="12"/>
        <v>39.792275235313213</v>
      </c>
      <c r="L72" s="18">
        <f t="shared" si="12"/>
        <v>48.194546794399415</v>
      </c>
      <c r="M72" s="19">
        <f t="shared" si="12"/>
        <v>46.204863669859989</v>
      </c>
      <c r="N72">
        <f t="shared" si="12"/>
        <v>15.968586387434556</v>
      </c>
    </row>
    <row r="73" spans="3:14" x14ac:dyDescent="0.2">
      <c r="C73">
        <f t="shared" ref="C73:N73" si="13">(C53/C63)*100</f>
        <v>83.427495291902076</v>
      </c>
      <c r="D73" s="18">
        <f t="shared" si="13"/>
        <v>48.448956570783977</v>
      </c>
      <c r="E73" s="19">
        <f t="shared" si="13"/>
        <v>79.187817258883257</v>
      </c>
      <c r="F73" s="18">
        <f t="shared" si="13"/>
        <v>82.309124767225327</v>
      </c>
      <c r="G73" s="19">
        <f t="shared" si="13"/>
        <v>77.094972067039109</v>
      </c>
      <c r="H73" s="18">
        <f t="shared" si="13"/>
        <v>45.671378091872796</v>
      </c>
      <c r="I73" s="19">
        <f t="shared" si="13"/>
        <v>68.551236749116612</v>
      </c>
      <c r="J73" s="18">
        <f t="shared" si="13"/>
        <v>49.529373580006492</v>
      </c>
      <c r="K73" s="19">
        <f t="shared" si="13"/>
        <v>20.188250567997404</v>
      </c>
      <c r="L73" s="18">
        <f t="shared" si="13"/>
        <v>44.141488577745022</v>
      </c>
      <c r="M73" s="19">
        <f t="shared" si="13"/>
        <v>59.248341930729552</v>
      </c>
      <c r="N73">
        <f t="shared" si="13"/>
        <v>48.167539267015705</v>
      </c>
    </row>
    <row r="74" spans="3:14" x14ac:dyDescent="0.2">
      <c r="C74">
        <f t="shared" ref="C74:N74" si="14">(C54/C64)*100</f>
        <v>52.542372881355938</v>
      </c>
      <c r="D74" s="18">
        <f t="shared" si="14"/>
        <v>66.10265087422448</v>
      </c>
      <c r="E74" s="19">
        <f t="shared" si="14"/>
        <v>55.329949238578678</v>
      </c>
      <c r="F74" s="18">
        <f t="shared" si="14"/>
        <v>64.953445065176908</v>
      </c>
      <c r="G74" s="19">
        <f t="shared" si="14"/>
        <v>97.579143389199245</v>
      </c>
      <c r="H74" s="18">
        <f t="shared" si="14"/>
        <v>115.63604240282686</v>
      </c>
      <c r="I74" s="19">
        <f t="shared" si="14"/>
        <v>54.15194346289752</v>
      </c>
      <c r="J74" s="18">
        <f t="shared" si="14"/>
        <v>64.589419019798768</v>
      </c>
      <c r="K74" s="19">
        <f t="shared" si="14"/>
        <v>54.852320675105481</v>
      </c>
      <c r="L74" s="18">
        <f t="shared" si="14"/>
        <v>61.238025055268977</v>
      </c>
      <c r="M74" s="19">
        <f t="shared" si="14"/>
        <v>74.28150331613854</v>
      </c>
      <c r="N74">
        <f t="shared" si="14"/>
        <v>91.8848167539267</v>
      </c>
    </row>
    <row r="75" spans="3:14" ht="13.5" thickBot="1" x14ac:dyDescent="0.25">
      <c r="C75">
        <f t="shared" ref="C75:N75" si="15">(C55/C65)*100</f>
        <v>100</v>
      </c>
      <c r="D75" s="22">
        <f t="shared" si="15"/>
        <v>74.619289340101531</v>
      </c>
      <c r="E75" s="23">
        <f t="shared" si="15"/>
        <v>125.38071065989848</v>
      </c>
      <c r="F75" s="22">
        <f t="shared" si="15"/>
        <v>75.083798882681563</v>
      </c>
      <c r="G75" s="23">
        <f t="shared" si="15"/>
        <v>124.91620111731842</v>
      </c>
      <c r="H75" s="22">
        <f t="shared" si="15"/>
        <v>138.60424028268551</v>
      </c>
      <c r="I75" s="23">
        <f t="shared" si="15"/>
        <v>61.39575971731449</v>
      </c>
      <c r="J75" s="22">
        <f t="shared" si="15"/>
        <v>124.82960077896787</v>
      </c>
      <c r="K75" s="23">
        <f t="shared" si="15"/>
        <v>75.170399221032142</v>
      </c>
      <c r="L75" s="22">
        <f t="shared" si="15"/>
        <v>111.56963890935887</v>
      </c>
      <c r="M75" s="23">
        <f t="shared" si="15"/>
        <v>88.430361090641114</v>
      </c>
      <c r="N75">
        <f t="shared" si="15"/>
        <v>100</v>
      </c>
    </row>
    <row r="77" spans="3:14" x14ac:dyDescent="0.2">
      <c r="D77" t="s">
        <v>92</v>
      </c>
      <c r="F77" t="s">
        <v>93</v>
      </c>
      <c r="H77" t="s">
        <v>85</v>
      </c>
      <c r="J77" t="s">
        <v>94</v>
      </c>
      <c r="L77" t="s">
        <v>88</v>
      </c>
    </row>
    <row r="82" spans="19:26" x14ac:dyDescent="0.2">
      <c r="S82">
        <v>100</v>
      </c>
      <c r="T82">
        <v>56.5</v>
      </c>
      <c r="U82">
        <v>31.9</v>
      </c>
      <c r="V82">
        <v>18</v>
      </c>
      <c r="W82">
        <v>10</v>
      </c>
      <c r="X82">
        <v>5.75</v>
      </c>
      <c r="Y82">
        <v>3.25</v>
      </c>
      <c r="Z82">
        <v>1.84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Experimental Procedure</vt:lpstr>
      <vt:lpstr>Experimetal observations</vt:lpstr>
      <vt:lpstr>S52 plate 1</vt:lpstr>
      <vt:lpstr>S52-J4 plate 2</vt:lpstr>
      <vt:lpstr>J4 plate 3</vt:lpstr>
    </vt:vector>
  </TitlesOfParts>
  <Company>University of Leeds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Shaw [RPG]</dc:creator>
  <cp:lastModifiedBy>Joseph Shaw [RPG]</cp:lastModifiedBy>
  <dcterms:created xsi:type="dcterms:W3CDTF">2014-10-29T11:30:39Z</dcterms:created>
  <dcterms:modified xsi:type="dcterms:W3CDTF">2015-05-19T10:53:31Z</dcterms:modified>
</cp:coreProperties>
</file>